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80" windowHeight="12444" activeTab="0"/>
  </bookViews>
  <sheets>
    <sheet name="营改资金分配表（乡镇学校） " sheetId="1" r:id="rId1"/>
  </sheets>
  <definedNames>
    <definedName name="_xlnm.Print_Area" localSheetId="0">'营改资金分配表（乡镇学校） '!$A$1:$N$46</definedName>
    <definedName name="_xlnm.Print_Titles" localSheetId="0">'营改资金分配表（乡镇学校） '!$1:$6</definedName>
  </definedNames>
  <calcPr fullCalcOnLoad="1" fullPrecision="0"/>
</workbook>
</file>

<file path=xl/sharedStrings.xml><?xml version="1.0" encoding="utf-8"?>
<sst xmlns="http://schemas.openxmlformats.org/spreadsheetml/2006/main" count="59" uniqueCount="54">
  <si>
    <r>
      <t xml:space="preserve"> </t>
    </r>
    <r>
      <rPr>
        <sz val="11"/>
        <rFont val="宋体"/>
        <family val="0"/>
      </rPr>
      <t xml:space="preserve">         </t>
    </r>
    <r>
      <rPr>
        <sz val="11"/>
        <rFont val="宋体"/>
        <family val="0"/>
      </rPr>
      <t>单位:人、元</t>
    </r>
  </si>
  <si>
    <t>序号</t>
  </si>
  <si>
    <t>学校名称</t>
  </si>
  <si>
    <t>学生             人数</t>
  </si>
  <si>
    <t>秋季学期应下达补助资金</t>
  </si>
  <si>
    <t>应下达        补助资金</t>
  </si>
  <si>
    <t>上学期
结余资金</t>
  </si>
  <si>
    <t>合计</t>
  </si>
  <si>
    <t xml:space="preserve">   其  中  ：</t>
  </si>
  <si>
    <t>合  计</t>
  </si>
  <si>
    <t>省级资金</t>
  </si>
  <si>
    <t>州级资金</t>
  </si>
  <si>
    <t>县级资金</t>
  </si>
  <si>
    <t>全 县 合 计</t>
  </si>
  <si>
    <t>一、小  学</t>
  </si>
  <si>
    <t>金山镇小学</t>
  </si>
  <si>
    <t>腰站小学</t>
  </si>
  <si>
    <t>路溪小学</t>
  </si>
  <si>
    <t>和平小学</t>
  </si>
  <si>
    <r>
      <t>勤丰小学</t>
    </r>
    <r>
      <rPr>
        <sz val="11"/>
        <rFont val="Arial"/>
        <family val="2"/>
      </rPr>
      <t xml:space="preserve"> </t>
    </r>
  </si>
  <si>
    <t>碧城小学</t>
  </si>
  <si>
    <t>仁兴小学</t>
  </si>
  <si>
    <t>土官小学</t>
  </si>
  <si>
    <t>恐龙山小学</t>
  </si>
  <si>
    <t>彩云小学</t>
  </si>
  <si>
    <t>一平浪小学</t>
  </si>
  <si>
    <t>广通小学</t>
  </si>
  <si>
    <t>旧庄小学</t>
  </si>
  <si>
    <t>黑井小学</t>
  </si>
  <si>
    <t>中村小学</t>
  </si>
  <si>
    <t>高峰小学</t>
  </si>
  <si>
    <t>妥安小学</t>
  </si>
  <si>
    <t>干海资学校</t>
  </si>
  <si>
    <t>二、中  学</t>
  </si>
  <si>
    <t>和平中学</t>
  </si>
  <si>
    <t>勤丰中学</t>
  </si>
  <si>
    <t>猫街中学</t>
  </si>
  <si>
    <t>禄丰三中</t>
  </si>
  <si>
    <t>仁兴中学</t>
  </si>
  <si>
    <t>土官中学</t>
  </si>
  <si>
    <t>恐龙山中学</t>
  </si>
  <si>
    <t>彩云中学</t>
  </si>
  <si>
    <t>一平浪中学</t>
  </si>
  <si>
    <t>广通中学</t>
  </si>
  <si>
    <t>文星中学</t>
  </si>
  <si>
    <t>禄丰四中</t>
  </si>
  <si>
    <t>中村中学</t>
  </si>
  <si>
    <t>高峰中学</t>
  </si>
  <si>
    <t>妥安中学</t>
  </si>
  <si>
    <t xml:space="preserve">    备注：1.2019年秋季学期小学、初中在校天数均为93天；2.本次下达补助资金中：省级资金按52.8%下达，州、县资金已全额下足。</t>
  </si>
  <si>
    <t>实际应下达补助资金</t>
  </si>
  <si>
    <t>禄丰县2019年秋季学期义务教育学生营养改善计划省级第二批补助资金下达表</t>
  </si>
  <si>
    <t>第一批已下达补助资金
（禄财教〔2019〕135号文件）</t>
  </si>
  <si>
    <t>本次第二批
下达省级
补助资金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</si>
</sst>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30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方正小标宋简体"/>
      <family val="4"/>
    </font>
    <font>
      <sz val="11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2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1" fontId="8" fillId="0" borderId="11" xfId="51" applyFont="1" applyBorder="1" applyAlignment="1">
      <alignment horizontal="right" vertical="center" wrapText="1" shrinkToFit="1"/>
    </xf>
    <xf numFmtId="41" fontId="8" fillId="0" borderId="10" xfId="51" applyFont="1" applyBorder="1" applyAlignment="1">
      <alignment horizontal="right" vertical="center" wrapText="1" shrinkToFit="1"/>
    </xf>
    <xf numFmtId="0" fontId="8" fillId="0" borderId="10" xfId="0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41" fontId="9" fillId="24" borderId="10" xfId="51" applyFont="1" applyFill="1" applyBorder="1" applyAlignment="1">
      <alignment horizontal="right" vertical="center" wrapText="1" shrinkToFit="1"/>
    </xf>
    <xf numFmtId="41" fontId="6" fillId="24" borderId="10" xfId="51" applyNumberFormat="1" applyFont="1" applyFill="1" applyBorder="1" applyAlignment="1">
      <alignment horizontal="right" vertical="center" wrapText="1" shrinkToFit="1"/>
    </xf>
    <xf numFmtId="176" fontId="6" fillId="0" borderId="10" xfId="50" applyNumberFormat="1" applyFont="1" applyFill="1" applyBorder="1" applyAlignment="1">
      <alignment horizontal="right" vertical="center" wrapText="1"/>
    </xf>
    <xf numFmtId="41" fontId="6" fillId="24" borderId="10" xfId="51" applyFont="1" applyFill="1" applyBorder="1" applyAlignment="1">
      <alignment horizontal="right" vertical="center" wrapText="1" shrinkToFit="1"/>
    </xf>
    <xf numFmtId="41" fontId="6" fillId="0" borderId="10" xfId="51" applyNumberFormat="1" applyFont="1" applyFill="1" applyBorder="1" applyAlignment="1">
      <alignment horizontal="right" vertical="center" wrapText="1" shrinkToFit="1"/>
    </xf>
    <xf numFmtId="0" fontId="6" fillId="24" borderId="10" xfId="0" applyFont="1" applyFill="1" applyBorder="1" applyAlignment="1">
      <alignment horizontal="right" vertical="center" wrapText="1"/>
    </xf>
    <xf numFmtId="41" fontId="8" fillId="24" borderId="10" xfId="51" applyFont="1" applyFill="1" applyBorder="1" applyAlignment="1">
      <alignment horizontal="right" vertical="center" wrapText="1" shrinkToFi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41" fontId="6" fillId="24" borderId="10" xfId="0" applyNumberFormat="1" applyFont="1" applyFill="1" applyBorder="1" applyAlignment="1">
      <alignment horizontal="right" vertical="center" wrapText="1"/>
    </xf>
    <xf numFmtId="41" fontId="8" fillId="0" borderId="10" xfId="51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41" fontId="0" fillId="0" borderId="10" xfId="0" applyNumberForma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SheetLayoutView="100" workbookViewId="0" topLeftCell="A1">
      <selection activeCell="O10" sqref="O10"/>
    </sheetView>
  </sheetViews>
  <sheetFormatPr defaultColWidth="9.00390625" defaultRowHeight="14.25"/>
  <cols>
    <col min="1" max="1" width="3.625" style="6" customWidth="1"/>
    <col min="2" max="2" width="10.00390625" style="7" customWidth="1"/>
    <col min="3" max="3" width="6.75390625" style="8" customWidth="1"/>
    <col min="4" max="4" width="11.125" style="8" customWidth="1"/>
    <col min="5" max="5" width="8.25390625" style="9" customWidth="1"/>
    <col min="6" max="6" width="10.50390625" style="8" customWidth="1"/>
    <col min="7" max="9" width="9.50390625" style="8" customWidth="1"/>
    <col min="10" max="10" width="9.375" style="8" customWidth="1"/>
    <col min="11" max="11" width="9.50390625" style="8" customWidth="1"/>
    <col min="12" max="12" width="9.625" style="8" customWidth="1"/>
    <col min="13" max="13" width="9.625" style="10" customWidth="1"/>
    <col min="14" max="14" width="10.25390625" style="0" customWidth="1"/>
  </cols>
  <sheetData>
    <row r="1" spans="1:14" ht="27.75" customHeight="1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3" ht="20.25" customHeight="1">
      <c r="B2" s="54"/>
      <c r="C2" s="55"/>
      <c r="D2" s="55"/>
      <c r="E2" s="56"/>
      <c r="F2" s="55"/>
      <c r="I2" s="57" t="s">
        <v>0</v>
      </c>
      <c r="J2" s="57"/>
      <c r="K2" s="57"/>
      <c r="L2" s="57"/>
      <c r="M2" s="57"/>
    </row>
    <row r="3" spans="1:14" s="1" customFormat="1" ht="22.5" customHeight="1">
      <c r="A3" s="32" t="s">
        <v>1</v>
      </c>
      <c r="B3" s="34" t="s">
        <v>2</v>
      </c>
      <c r="C3" s="36" t="s">
        <v>3</v>
      </c>
      <c r="D3" s="32" t="s">
        <v>4</v>
      </c>
      <c r="E3" s="32"/>
      <c r="F3" s="32"/>
      <c r="G3" s="32"/>
      <c r="H3" s="32"/>
      <c r="I3" s="32"/>
      <c r="J3" s="32" t="s">
        <v>52</v>
      </c>
      <c r="K3" s="32"/>
      <c r="L3" s="32"/>
      <c r="M3" s="32"/>
      <c r="N3" s="36" t="s">
        <v>53</v>
      </c>
    </row>
    <row r="4" spans="1:14" s="1" customFormat="1" ht="22.5" customHeight="1">
      <c r="A4" s="32"/>
      <c r="B4" s="34"/>
      <c r="C4" s="37"/>
      <c r="D4" s="32" t="s">
        <v>5</v>
      </c>
      <c r="E4" s="34" t="s">
        <v>6</v>
      </c>
      <c r="F4" s="32" t="s">
        <v>50</v>
      </c>
      <c r="G4" s="32"/>
      <c r="H4" s="32"/>
      <c r="I4" s="32"/>
      <c r="J4" s="32"/>
      <c r="K4" s="32"/>
      <c r="L4" s="32"/>
      <c r="M4" s="32"/>
      <c r="N4" s="37"/>
    </row>
    <row r="5" spans="1:14" s="1" customFormat="1" ht="22.5" customHeight="1">
      <c r="A5" s="32"/>
      <c r="B5" s="34"/>
      <c r="C5" s="37"/>
      <c r="D5" s="32"/>
      <c r="E5" s="34"/>
      <c r="F5" s="32" t="s">
        <v>9</v>
      </c>
      <c r="G5" s="32" t="s">
        <v>8</v>
      </c>
      <c r="H5" s="32"/>
      <c r="I5" s="32"/>
      <c r="J5" s="39" t="s">
        <v>7</v>
      </c>
      <c r="K5" s="58" t="s">
        <v>8</v>
      </c>
      <c r="L5" s="58"/>
      <c r="M5" s="58"/>
      <c r="N5" s="37"/>
    </row>
    <row r="6" spans="1:14" s="2" customFormat="1" ht="22.5" customHeight="1">
      <c r="A6" s="33"/>
      <c r="B6" s="35"/>
      <c r="C6" s="38"/>
      <c r="D6" s="32"/>
      <c r="E6" s="34"/>
      <c r="F6" s="32"/>
      <c r="G6" s="11" t="s">
        <v>10</v>
      </c>
      <c r="H6" s="11" t="s">
        <v>11</v>
      </c>
      <c r="I6" s="11" t="s">
        <v>12</v>
      </c>
      <c r="J6" s="39"/>
      <c r="K6" s="59" t="s">
        <v>10</v>
      </c>
      <c r="L6" s="59" t="s">
        <v>11</v>
      </c>
      <c r="M6" s="59" t="s">
        <v>12</v>
      </c>
      <c r="N6" s="38"/>
    </row>
    <row r="7" spans="1:14" s="3" customFormat="1" ht="24.75" customHeight="1">
      <c r="A7" s="51" t="s">
        <v>13</v>
      </c>
      <c r="B7" s="52"/>
      <c r="C7" s="12">
        <f>SUM(C9,C29)</f>
        <v>30315</v>
      </c>
      <c r="D7" s="13">
        <f aca="true" t="shared" si="0" ref="D7:N7">SUM(D9,D29)</f>
        <v>11277180</v>
      </c>
      <c r="E7" s="13">
        <f t="shared" si="0"/>
        <v>231492</v>
      </c>
      <c r="F7" s="13">
        <f t="shared" si="0"/>
        <v>11045688</v>
      </c>
      <c r="G7" s="13">
        <f t="shared" si="0"/>
        <v>7731982</v>
      </c>
      <c r="H7" s="13">
        <f t="shared" si="0"/>
        <v>1325484</v>
      </c>
      <c r="I7" s="13">
        <f t="shared" si="0"/>
        <v>1988222</v>
      </c>
      <c r="J7" s="13">
        <f t="shared" si="0"/>
        <v>7400678</v>
      </c>
      <c r="K7" s="29">
        <f t="shared" si="0"/>
        <v>4086972</v>
      </c>
      <c r="L7" s="13">
        <f t="shared" si="0"/>
        <v>1325484</v>
      </c>
      <c r="M7" s="13">
        <f t="shared" si="0"/>
        <v>1988222</v>
      </c>
      <c r="N7" s="13">
        <f t="shared" si="0"/>
        <v>3645010</v>
      </c>
    </row>
    <row r="8" spans="1:14" s="2" customFormat="1" ht="6" customHeight="1">
      <c r="A8" s="40"/>
      <c r="B8" s="41"/>
      <c r="C8" s="42"/>
      <c r="D8" s="42"/>
      <c r="E8" s="42"/>
      <c r="F8" s="42"/>
      <c r="G8" s="42"/>
      <c r="H8" s="42"/>
      <c r="I8" s="42"/>
      <c r="J8" s="42"/>
      <c r="K8" s="14"/>
      <c r="L8" s="14"/>
      <c r="M8" s="27"/>
      <c r="N8" s="60"/>
    </row>
    <row r="9" spans="1:14" ht="24.75" customHeight="1">
      <c r="A9" s="43" t="s">
        <v>14</v>
      </c>
      <c r="B9" s="44"/>
      <c r="C9" s="13">
        <f>SUM(C10:C27)</f>
        <v>19716</v>
      </c>
      <c r="D9" s="13">
        <f aca="true" t="shared" si="1" ref="D9:N9">SUM(D10:D27)</f>
        <v>7334352</v>
      </c>
      <c r="E9" s="13">
        <f t="shared" si="1"/>
        <v>7900</v>
      </c>
      <c r="F9" s="13">
        <f t="shared" si="1"/>
        <v>7326452</v>
      </c>
      <c r="G9" s="13">
        <f t="shared" si="1"/>
        <v>5128516</v>
      </c>
      <c r="H9" s="13">
        <f t="shared" si="1"/>
        <v>879175</v>
      </c>
      <c r="I9" s="13">
        <f t="shared" si="1"/>
        <v>1318761</v>
      </c>
      <c r="J9" s="13">
        <f t="shared" si="1"/>
        <v>4910278</v>
      </c>
      <c r="K9" s="13">
        <f t="shared" si="1"/>
        <v>2712342</v>
      </c>
      <c r="L9" s="13">
        <f t="shared" si="1"/>
        <v>879175</v>
      </c>
      <c r="M9" s="13">
        <f t="shared" si="1"/>
        <v>1318761</v>
      </c>
      <c r="N9" s="13">
        <f t="shared" si="1"/>
        <v>2416174</v>
      </c>
    </row>
    <row r="10" spans="1:14" ht="19.5" customHeight="1">
      <c r="A10" s="15">
        <v>1</v>
      </c>
      <c r="B10" s="16" t="s">
        <v>15</v>
      </c>
      <c r="C10" s="17">
        <v>1395</v>
      </c>
      <c r="D10" s="18">
        <f>SUM(C10*4*93)</f>
        <v>518940</v>
      </c>
      <c r="E10" s="19">
        <v>260</v>
      </c>
      <c r="F10" s="20">
        <f>SUM(D10-E10)</f>
        <v>518680</v>
      </c>
      <c r="G10" s="21">
        <f aca="true" t="shared" si="2" ref="G10:G27">SUM(F10*0.7)</f>
        <v>363076</v>
      </c>
      <c r="H10" s="18">
        <f>SUM(F10*0.12)</f>
        <v>62242</v>
      </c>
      <c r="I10" s="21">
        <f aca="true" t="shared" si="3" ref="I10:I27">SUM(F10-G10-H10)</f>
        <v>93362</v>
      </c>
      <c r="J10" s="28">
        <f>SUM(K10:M10)</f>
        <v>351793</v>
      </c>
      <c r="K10" s="28">
        <v>196189</v>
      </c>
      <c r="L10" s="28">
        <v>62242</v>
      </c>
      <c r="M10" s="28">
        <v>93362</v>
      </c>
      <c r="N10" s="61">
        <f>SUM(G10-K10)</f>
        <v>166887</v>
      </c>
    </row>
    <row r="11" spans="1:14" ht="19.5" customHeight="1">
      <c r="A11" s="15">
        <v>2</v>
      </c>
      <c r="B11" s="16" t="s">
        <v>16</v>
      </c>
      <c r="C11" s="17">
        <v>883</v>
      </c>
      <c r="D11" s="18">
        <f aca="true" t="shared" si="4" ref="D11:D27">SUM(C11*4*93)</f>
        <v>328476</v>
      </c>
      <c r="E11" s="19">
        <v>260</v>
      </c>
      <c r="F11" s="20">
        <f aca="true" t="shared" si="5" ref="F11:F27">SUM(D11-E11)</f>
        <v>328216</v>
      </c>
      <c r="G11" s="21">
        <f t="shared" si="2"/>
        <v>229751</v>
      </c>
      <c r="H11" s="18">
        <f aca="true" t="shared" si="6" ref="H11:H27">SUM(F11*0.12)</f>
        <v>39386</v>
      </c>
      <c r="I11" s="21">
        <f t="shared" si="3"/>
        <v>59079</v>
      </c>
      <c r="J11" s="28">
        <f aca="true" t="shared" si="7" ref="J11:J27">SUM(K11:M11)</f>
        <v>219774</v>
      </c>
      <c r="K11" s="28">
        <f aca="true" t="shared" si="8" ref="K11:K27">SUM(G11*0.528)</f>
        <v>121309</v>
      </c>
      <c r="L11" s="28">
        <v>39386</v>
      </c>
      <c r="M11" s="28">
        <v>59079</v>
      </c>
      <c r="N11" s="61">
        <f aca="true" t="shared" si="9" ref="N11:N27">SUM(G11-K11)</f>
        <v>108442</v>
      </c>
    </row>
    <row r="12" spans="1:14" ht="19.5" customHeight="1">
      <c r="A12" s="15">
        <v>3</v>
      </c>
      <c r="B12" s="16" t="s">
        <v>17</v>
      </c>
      <c r="C12" s="17">
        <v>610</v>
      </c>
      <c r="D12" s="18">
        <f t="shared" si="4"/>
        <v>226920</v>
      </c>
      <c r="E12" s="19">
        <v>-348</v>
      </c>
      <c r="F12" s="20">
        <f t="shared" si="5"/>
        <v>227268</v>
      </c>
      <c r="G12" s="21">
        <f t="shared" si="2"/>
        <v>159088</v>
      </c>
      <c r="H12" s="18">
        <f t="shared" si="6"/>
        <v>27272</v>
      </c>
      <c r="I12" s="21">
        <f t="shared" si="3"/>
        <v>40908</v>
      </c>
      <c r="J12" s="28">
        <f t="shared" si="7"/>
        <v>152178</v>
      </c>
      <c r="K12" s="28">
        <f t="shared" si="8"/>
        <v>83998</v>
      </c>
      <c r="L12" s="28">
        <v>27272</v>
      </c>
      <c r="M12" s="28">
        <v>40908</v>
      </c>
      <c r="N12" s="61">
        <f t="shared" si="9"/>
        <v>75090</v>
      </c>
    </row>
    <row r="13" spans="1:14" ht="19.5" customHeight="1">
      <c r="A13" s="15">
        <v>4</v>
      </c>
      <c r="B13" s="16" t="s">
        <v>18</v>
      </c>
      <c r="C13" s="17">
        <v>687</v>
      </c>
      <c r="D13" s="18">
        <f t="shared" si="4"/>
        <v>255564</v>
      </c>
      <c r="E13" s="19">
        <v>260</v>
      </c>
      <c r="F13" s="20">
        <f t="shared" si="5"/>
        <v>255304</v>
      </c>
      <c r="G13" s="21">
        <f t="shared" si="2"/>
        <v>178713</v>
      </c>
      <c r="H13" s="18">
        <f t="shared" si="6"/>
        <v>30636</v>
      </c>
      <c r="I13" s="21">
        <f t="shared" si="3"/>
        <v>45955</v>
      </c>
      <c r="J13" s="28">
        <f t="shared" si="7"/>
        <v>170951</v>
      </c>
      <c r="K13" s="28">
        <f t="shared" si="8"/>
        <v>94360</v>
      </c>
      <c r="L13" s="28">
        <v>30636</v>
      </c>
      <c r="M13" s="28">
        <v>45955</v>
      </c>
      <c r="N13" s="61">
        <f t="shared" si="9"/>
        <v>84353</v>
      </c>
    </row>
    <row r="14" spans="1:14" ht="19.5" customHeight="1">
      <c r="A14" s="15">
        <v>5</v>
      </c>
      <c r="B14" s="16" t="s">
        <v>19</v>
      </c>
      <c r="C14" s="17">
        <v>1685</v>
      </c>
      <c r="D14" s="18">
        <f t="shared" si="4"/>
        <v>626820</v>
      </c>
      <c r="E14" s="19">
        <v>-260</v>
      </c>
      <c r="F14" s="20">
        <f t="shared" si="5"/>
        <v>627080</v>
      </c>
      <c r="G14" s="21">
        <f t="shared" si="2"/>
        <v>438956</v>
      </c>
      <c r="H14" s="18">
        <f t="shared" si="6"/>
        <v>75250</v>
      </c>
      <c r="I14" s="21">
        <f t="shared" si="3"/>
        <v>112874</v>
      </c>
      <c r="J14" s="28">
        <f t="shared" si="7"/>
        <v>419893</v>
      </c>
      <c r="K14" s="28">
        <f t="shared" si="8"/>
        <v>231769</v>
      </c>
      <c r="L14" s="28">
        <v>75250</v>
      </c>
      <c r="M14" s="28">
        <v>112874</v>
      </c>
      <c r="N14" s="61">
        <f t="shared" si="9"/>
        <v>207187</v>
      </c>
    </row>
    <row r="15" spans="1:14" ht="19.5" customHeight="1">
      <c r="A15" s="15">
        <v>6</v>
      </c>
      <c r="B15" s="16" t="s">
        <v>20</v>
      </c>
      <c r="C15" s="17">
        <v>2752</v>
      </c>
      <c r="D15" s="18">
        <f t="shared" si="4"/>
        <v>1023744</v>
      </c>
      <c r="E15" s="19"/>
      <c r="F15" s="20">
        <f t="shared" si="5"/>
        <v>1023744</v>
      </c>
      <c r="G15" s="21">
        <f t="shared" si="2"/>
        <v>716621</v>
      </c>
      <c r="H15" s="18">
        <f t="shared" si="6"/>
        <v>122849</v>
      </c>
      <c r="I15" s="21">
        <f t="shared" si="3"/>
        <v>184274</v>
      </c>
      <c r="J15" s="28">
        <f t="shared" si="7"/>
        <v>685499</v>
      </c>
      <c r="K15" s="28">
        <f t="shared" si="8"/>
        <v>378376</v>
      </c>
      <c r="L15" s="28">
        <v>122849</v>
      </c>
      <c r="M15" s="28">
        <v>184274</v>
      </c>
      <c r="N15" s="61">
        <f t="shared" si="9"/>
        <v>338245</v>
      </c>
    </row>
    <row r="16" spans="1:14" ht="19.5" customHeight="1">
      <c r="A16" s="15">
        <v>7</v>
      </c>
      <c r="B16" s="16" t="s">
        <v>21</v>
      </c>
      <c r="C16" s="17">
        <v>2293</v>
      </c>
      <c r="D16" s="18">
        <f t="shared" si="4"/>
        <v>852996</v>
      </c>
      <c r="E16" s="19">
        <v>260</v>
      </c>
      <c r="F16" s="20">
        <f t="shared" si="5"/>
        <v>852736</v>
      </c>
      <c r="G16" s="21">
        <f t="shared" si="2"/>
        <v>596915</v>
      </c>
      <c r="H16" s="18">
        <f t="shared" si="6"/>
        <v>102328</v>
      </c>
      <c r="I16" s="21">
        <f t="shared" si="3"/>
        <v>153493</v>
      </c>
      <c r="J16" s="28">
        <f t="shared" si="7"/>
        <v>570992</v>
      </c>
      <c r="K16" s="28">
        <f t="shared" si="8"/>
        <v>315171</v>
      </c>
      <c r="L16" s="28">
        <v>102328</v>
      </c>
      <c r="M16" s="28">
        <v>153493</v>
      </c>
      <c r="N16" s="61">
        <f t="shared" si="9"/>
        <v>281744</v>
      </c>
    </row>
    <row r="17" spans="1:14" ht="19.5" customHeight="1">
      <c r="A17" s="15">
        <v>8</v>
      </c>
      <c r="B17" s="16" t="s">
        <v>22</v>
      </c>
      <c r="C17" s="17">
        <v>654</v>
      </c>
      <c r="D17" s="18">
        <f t="shared" si="4"/>
        <v>243288</v>
      </c>
      <c r="E17" s="19">
        <v>188</v>
      </c>
      <c r="F17" s="20">
        <f t="shared" si="5"/>
        <v>243100</v>
      </c>
      <c r="G17" s="21">
        <f t="shared" si="2"/>
        <v>170170</v>
      </c>
      <c r="H17" s="18">
        <f t="shared" si="6"/>
        <v>29172</v>
      </c>
      <c r="I17" s="21">
        <f t="shared" si="3"/>
        <v>43758</v>
      </c>
      <c r="J17" s="28">
        <f t="shared" si="7"/>
        <v>162780</v>
      </c>
      <c r="K17" s="28">
        <f t="shared" si="8"/>
        <v>89850</v>
      </c>
      <c r="L17" s="28">
        <v>29172</v>
      </c>
      <c r="M17" s="28">
        <v>43758</v>
      </c>
      <c r="N17" s="61">
        <f t="shared" si="9"/>
        <v>80320</v>
      </c>
    </row>
    <row r="18" spans="1:14" ht="19.5" customHeight="1">
      <c r="A18" s="15">
        <v>9</v>
      </c>
      <c r="B18" s="16" t="s">
        <v>23</v>
      </c>
      <c r="C18" s="17">
        <v>1137</v>
      </c>
      <c r="D18" s="18">
        <f t="shared" si="4"/>
        <v>422964</v>
      </c>
      <c r="E18" s="19">
        <v>376</v>
      </c>
      <c r="F18" s="20">
        <f t="shared" si="5"/>
        <v>422588</v>
      </c>
      <c r="G18" s="21">
        <f t="shared" si="2"/>
        <v>295812</v>
      </c>
      <c r="H18" s="18">
        <f t="shared" si="6"/>
        <v>50711</v>
      </c>
      <c r="I18" s="21">
        <f t="shared" si="3"/>
        <v>76065</v>
      </c>
      <c r="J18" s="28">
        <f t="shared" si="7"/>
        <v>282965</v>
      </c>
      <c r="K18" s="28">
        <f t="shared" si="8"/>
        <v>156189</v>
      </c>
      <c r="L18" s="28">
        <v>50711</v>
      </c>
      <c r="M18" s="28">
        <v>76065</v>
      </c>
      <c r="N18" s="61">
        <f t="shared" si="9"/>
        <v>139623</v>
      </c>
    </row>
    <row r="19" spans="1:14" s="2" customFormat="1" ht="19.5" customHeight="1">
      <c r="A19" s="15">
        <v>10</v>
      </c>
      <c r="B19" s="16" t="s">
        <v>24</v>
      </c>
      <c r="C19" s="17">
        <v>1032</v>
      </c>
      <c r="D19" s="18">
        <f t="shared" si="4"/>
        <v>383904</v>
      </c>
      <c r="E19" s="19">
        <v>3772</v>
      </c>
      <c r="F19" s="20">
        <f t="shared" si="5"/>
        <v>380132</v>
      </c>
      <c r="G19" s="21">
        <f t="shared" si="2"/>
        <v>266092</v>
      </c>
      <c r="H19" s="18">
        <f t="shared" si="6"/>
        <v>45616</v>
      </c>
      <c r="I19" s="21">
        <f t="shared" si="3"/>
        <v>68424</v>
      </c>
      <c r="J19" s="28">
        <f t="shared" si="7"/>
        <v>254537</v>
      </c>
      <c r="K19" s="28">
        <f t="shared" si="8"/>
        <v>140497</v>
      </c>
      <c r="L19" s="28">
        <v>45616</v>
      </c>
      <c r="M19" s="28">
        <v>68424</v>
      </c>
      <c r="N19" s="61">
        <f t="shared" si="9"/>
        <v>125595</v>
      </c>
    </row>
    <row r="20" spans="1:14" s="2" customFormat="1" ht="19.5" customHeight="1">
      <c r="A20" s="15">
        <v>11</v>
      </c>
      <c r="B20" s="16" t="s">
        <v>25</v>
      </c>
      <c r="C20" s="17">
        <v>1279</v>
      </c>
      <c r="D20" s="18">
        <f t="shared" si="4"/>
        <v>475788</v>
      </c>
      <c r="E20" s="19">
        <v>420</v>
      </c>
      <c r="F20" s="20">
        <f t="shared" si="5"/>
        <v>475368</v>
      </c>
      <c r="G20" s="21">
        <f t="shared" si="2"/>
        <v>332758</v>
      </c>
      <c r="H20" s="18">
        <f t="shared" si="6"/>
        <v>57044</v>
      </c>
      <c r="I20" s="21">
        <f t="shared" si="3"/>
        <v>85566</v>
      </c>
      <c r="J20" s="28">
        <f t="shared" si="7"/>
        <v>318306</v>
      </c>
      <c r="K20" s="28">
        <f t="shared" si="8"/>
        <v>175696</v>
      </c>
      <c r="L20" s="28">
        <v>57044</v>
      </c>
      <c r="M20" s="28">
        <v>85566</v>
      </c>
      <c r="N20" s="61">
        <f t="shared" si="9"/>
        <v>157062</v>
      </c>
    </row>
    <row r="21" spans="1:14" s="2" customFormat="1" ht="19.5" customHeight="1">
      <c r="A21" s="15">
        <v>12</v>
      </c>
      <c r="B21" s="16" t="s">
        <v>26</v>
      </c>
      <c r="C21" s="17">
        <v>1526</v>
      </c>
      <c r="D21" s="18">
        <f t="shared" si="4"/>
        <v>567672</v>
      </c>
      <c r="E21" s="19"/>
      <c r="F21" s="20">
        <f t="shared" si="5"/>
        <v>567672</v>
      </c>
      <c r="G21" s="21">
        <f t="shared" si="2"/>
        <v>397370</v>
      </c>
      <c r="H21" s="18">
        <f t="shared" si="6"/>
        <v>68121</v>
      </c>
      <c r="I21" s="21">
        <f t="shared" si="3"/>
        <v>102181</v>
      </c>
      <c r="J21" s="28">
        <f t="shared" si="7"/>
        <v>380113</v>
      </c>
      <c r="K21" s="28">
        <f t="shared" si="8"/>
        <v>209811</v>
      </c>
      <c r="L21" s="28">
        <v>68121</v>
      </c>
      <c r="M21" s="28">
        <v>102181</v>
      </c>
      <c r="N21" s="61">
        <f t="shared" si="9"/>
        <v>187559</v>
      </c>
    </row>
    <row r="22" spans="1:14" s="2" customFormat="1" ht="19.5" customHeight="1">
      <c r="A22" s="15">
        <v>13</v>
      </c>
      <c r="B22" s="16" t="s">
        <v>27</v>
      </c>
      <c r="C22" s="17">
        <v>451</v>
      </c>
      <c r="D22" s="18">
        <f t="shared" si="4"/>
        <v>167772</v>
      </c>
      <c r="E22" s="19">
        <v>348</v>
      </c>
      <c r="F22" s="20">
        <f t="shared" si="5"/>
        <v>167424</v>
      </c>
      <c r="G22" s="21">
        <f t="shared" si="2"/>
        <v>117197</v>
      </c>
      <c r="H22" s="18">
        <f t="shared" si="6"/>
        <v>20091</v>
      </c>
      <c r="I22" s="21">
        <f t="shared" si="3"/>
        <v>30136</v>
      </c>
      <c r="J22" s="28">
        <f t="shared" si="7"/>
        <v>112107</v>
      </c>
      <c r="K22" s="28">
        <f t="shared" si="8"/>
        <v>61880</v>
      </c>
      <c r="L22" s="28">
        <v>20091</v>
      </c>
      <c r="M22" s="28">
        <v>30136</v>
      </c>
      <c r="N22" s="61">
        <f t="shared" si="9"/>
        <v>55317</v>
      </c>
    </row>
    <row r="23" spans="1:14" s="2" customFormat="1" ht="19.5" customHeight="1">
      <c r="A23" s="15">
        <v>14</v>
      </c>
      <c r="B23" s="16" t="s">
        <v>28</v>
      </c>
      <c r="C23" s="17">
        <v>573</v>
      </c>
      <c r="D23" s="18">
        <f t="shared" si="4"/>
        <v>213156</v>
      </c>
      <c r="E23" s="19"/>
      <c r="F23" s="20">
        <f t="shared" si="5"/>
        <v>213156</v>
      </c>
      <c r="G23" s="21">
        <f t="shared" si="2"/>
        <v>149209</v>
      </c>
      <c r="H23" s="18">
        <f t="shared" si="6"/>
        <v>25579</v>
      </c>
      <c r="I23" s="21">
        <f t="shared" si="3"/>
        <v>38368</v>
      </c>
      <c r="J23" s="28">
        <f t="shared" si="7"/>
        <v>142729</v>
      </c>
      <c r="K23" s="28">
        <f t="shared" si="8"/>
        <v>78782</v>
      </c>
      <c r="L23" s="28">
        <v>25579</v>
      </c>
      <c r="M23" s="28">
        <v>38368</v>
      </c>
      <c r="N23" s="61">
        <f t="shared" si="9"/>
        <v>70427</v>
      </c>
    </row>
    <row r="24" spans="1:14" s="2" customFormat="1" ht="19.5" customHeight="1">
      <c r="A24" s="15">
        <v>15</v>
      </c>
      <c r="B24" s="16" t="s">
        <v>29</v>
      </c>
      <c r="C24" s="17">
        <v>982</v>
      </c>
      <c r="D24" s="18">
        <f t="shared" si="4"/>
        <v>365304</v>
      </c>
      <c r="E24" s="19">
        <v>-520</v>
      </c>
      <c r="F24" s="20">
        <f t="shared" si="5"/>
        <v>365824</v>
      </c>
      <c r="G24" s="21">
        <f t="shared" si="2"/>
        <v>256077</v>
      </c>
      <c r="H24" s="18">
        <f t="shared" si="6"/>
        <v>43899</v>
      </c>
      <c r="I24" s="21">
        <f t="shared" si="3"/>
        <v>65848</v>
      </c>
      <c r="J24" s="28">
        <f t="shared" si="7"/>
        <v>244956</v>
      </c>
      <c r="K24" s="28">
        <f t="shared" si="8"/>
        <v>135209</v>
      </c>
      <c r="L24" s="28">
        <v>43899</v>
      </c>
      <c r="M24" s="28">
        <v>65848</v>
      </c>
      <c r="N24" s="61">
        <f t="shared" si="9"/>
        <v>120868</v>
      </c>
    </row>
    <row r="25" spans="1:14" s="2" customFormat="1" ht="19.5" customHeight="1">
      <c r="A25" s="15">
        <v>16</v>
      </c>
      <c r="B25" s="16" t="s">
        <v>30</v>
      </c>
      <c r="C25" s="17">
        <v>505</v>
      </c>
      <c r="D25" s="18">
        <f t="shared" si="4"/>
        <v>187860</v>
      </c>
      <c r="E25" s="19">
        <v>348</v>
      </c>
      <c r="F25" s="20">
        <f t="shared" si="5"/>
        <v>187512</v>
      </c>
      <c r="G25" s="21">
        <f t="shared" si="2"/>
        <v>131258</v>
      </c>
      <c r="H25" s="18">
        <f t="shared" si="6"/>
        <v>22501</v>
      </c>
      <c r="I25" s="21">
        <f t="shared" si="3"/>
        <v>33753</v>
      </c>
      <c r="J25" s="28">
        <f t="shared" si="7"/>
        <v>125558</v>
      </c>
      <c r="K25" s="28">
        <f t="shared" si="8"/>
        <v>69304</v>
      </c>
      <c r="L25" s="28">
        <v>22501</v>
      </c>
      <c r="M25" s="28">
        <v>33753</v>
      </c>
      <c r="N25" s="61">
        <f t="shared" si="9"/>
        <v>61954</v>
      </c>
    </row>
    <row r="26" spans="1:14" s="2" customFormat="1" ht="19.5" customHeight="1">
      <c r="A26" s="15">
        <v>17</v>
      </c>
      <c r="B26" s="16" t="s">
        <v>31</v>
      </c>
      <c r="C26" s="17">
        <v>950</v>
      </c>
      <c r="D26" s="18">
        <f t="shared" si="4"/>
        <v>353400</v>
      </c>
      <c r="E26" s="19">
        <v>668</v>
      </c>
      <c r="F26" s="20">
        <f t="shared" si="5"/>
        <v>352732</v>
      </c>
      <c r="G26" s="21">
        <f t="shared" si="2"/>
        <v>246912</v>
      </c>
      <c r="H26" s="18">
        <f t="shared" si="6"/>
        <v>42328</v>
      </c>
      <c r="I26" s="21">
        <f t="shared" si="3"/>
        <v>63492</v>
      </c>
      <c r="J26" s="28">
        <f t="shared" si="7"/>
        <v>236190</v>
      </c>
      <c r="K26" s="28">
        <f t="shared" si="8"/>
        <v>130370</v>
      </c>
      <c r="L26" s="28">
        <v>42328</v>
      </c>
      <c r="M26" s="28">
        <v>63492</v>
      </c>
      <c r="N26" s="61">
        <f t="shared" si="9"/>
        <v>116542</v>
      </c>
    </row>
    <row r="27" spans="1:14" s="2" customFormat="1" ht="19.5" customHeight="1">
      <c r="A27" s="15">
        <v>18</v>
      </c>
      <c r="B27" s="16" t="s">
        <v>32</v>
      </c>
      <c r="C27" s="17">
        <v>322</v>
      </c>
      <c r="D27" s="18">
        <f t="shared" si="4"/>
        <v>119784</v>
      </c>
      <c r="E27" s="19">
        <v>1868</v>
      </c>
      <c r="F27" s="20">
        <f t="shared" si="5"/>
        <v>117916</v>
      </c>
      <c r="G27" s="21">
        <f t="shared" si="2"/>
        <v>82541</v>
      </c>
      <c r="H27" s="18">
        <f t="shared" si="6"/>
        <v>14150</v>
      </c>
      <c r="I27" s="21">
        <f t="shared" si="3"/>
        <v>21225</v>
      </c>
      <c r="J27" s="28">
        <f t="shared" si="7"/>
        <v>78957</v>
      </c>
      <c r="K27" s="28">
        <f t="shared" si="8"/>
        <v>43582</v>
      </c>
      <c r="L27" s="28">
        <v>14150</v>
      </c>
      <c r="M27" s="28">
        <v>21225</v>
      </c>
      <c r="N27" s="61">
        <f t="shared" si="9"/>
        <v>38959</v>
      </c>
    </row>
    <row r="28" spans="1:14" s="2" customFormat="1" ht="8.25" customHeight="1">
      <c r="A28" s="45"/>
      <c r="B28" s="46"/>
      <c r="C28" s="47"/>
      <c r="D28" s="47"/>
      <c r="E28" s="48"/>
      <c r="F28" s="47"/>
      <c r="G28" s="47"/>
      <c r="H28" s="47"/>
      <c r="I28" s="47"/>
      <c r="J28" s="47"/>
      <c r="K28" s="22"/>
      <c r="L28" s="22"/>
      <c r="M28" s="27"/>
      <c r="N28" s="60"/>
    </row>
    <row r="29" spans="1:14" ht="24.75" customHeight="1">
      <c r="A29" s="49" t="s">
        <v>33</v>
      </c>
      <c r="B29" s="50"/>
      <c r="C29" s="23">
        <f>SUM(C30:C45)</f>
        <v>10599</v>
      </c>
      <c r="D29" s="23">
        <f aca="true" t="shared" si="10" ref="D29:N29">SUM(D30:D45)</f>
        <v>3942828</v>
      </c>
      <c r="E29" s="23">
        <f t="shared" si="10"/>
        <v>223592</v>
      </c>
      <c r="F29" s="23">
        <f t="shared" si="10"/>
        <v>3719236</v>
      </c>
      <c r="G29" s="23">
        <f t="shared" si="10"/>
        <v>2603466</v>
      </c>
      <c r="H29" s="23">
        <f t="shared" si="10"/>
        <v>446309</v>
      </c>
      <c r="I29" s="23">
        <f t="shared" si="10"/>
        <v>669461</v>
      </c>
      <c r="J29" s="23">
        <f t="shared" si="10"/>
        <v>2490400</v>
      </c>
      <c r="K29" s="23">
        <f t="shared" si="10"/>
        <v>1374630</v>
      </c>
      <c r="L29" s="23">
        <f t="shared" si="10"/>
        <v>446309</v>
      </c>
      <c r="M29" s="23">
        <f t="shared" si="10"/>
        <v>669461</v>
      </c>
      <c r="N29" s="23">
        <f t="shared" si="10"/>
        <v>1228836</v>
      </c>
    </row>
    <row r="30" spans="1:14" ht="21" customHeight="1">
      <c r="A30" s="15">
        <v>1</v>
      </c>
      <c r="B30" s="16" t="s">
        <v>34</v>
      </c>
      <c r="C30" s="17">
        <v>742</v>
      </c>
      <c r="D30" s="18">
        <f aca="true" t="shared" si="11" ref="D30:D45">SUM(C30*4*93)</f>
        <v>276024</v>
      </c>
      <c r="E30" s="19">
        <v>19040</v>
      </c>
      <c r="F30" s="20">
        <f aca="true" t="shared" si="12" ref="F30:F45">SUM(D30-E30)</f>
        <v>256984</v>
      </c>
      <c r="G30" s="21">
        <f aca="true" t="shared" si="13" ref="G30:G45">SUM(F30*0.7)</f>
        <v>179889</v>
      </c>
      <c r="H30" s="18">
        <f aca="true" t="shared" si="14" ref="H30:H45">SUM(F30*0.12)</f>
        <v>30838</v>
      </c>
      <c r="I30" s="21">
        <f aca="true" t="shared" si="15" ref="I30:I45">SUM(F30-G30-H30)</f>
        <v>46257</v>
      </c>
      <c r="J30" s="28">
        <f aca="true" t="shared" si="16" ref="J30:J45">SUM(K30:M30)</f>
        <v>172076</v>
      </c>
      <c r="K30" s="28">
        <f aca="true" t="shared" si="17" ref="K30:K45">SUM(G30*0.528)</f>
        <v>94981</v>
      </c>
      <c r="L30" s="28">
        <v>30838</v>
      </c>
      <c r="M30" s="28">
        <v>46257</v>
      </c>
      <c r="N30" s="61">
        <f aca="true" t="shared" si="18" ref="N30:N45">SUM(G30-K30)</f>
        <v>84908</v>
      </c>
    </row>
    <row r="31" spans="1:14" ht="21" customHeight="1">
      <c r="A31" s="15">
        <v>2</v>
      </c>
      <c r="B31" s="16" t="s">
        <v>35</v>
      </c>
      <c r="C31" s="17">
        <v>938</v>
      </c>
      <c r="D31" s="18">
        <f t="shared" si="11"/>
        <v>348936</v>
      </c>
      <c r="E31" s="19">
        <v>23072</v>
      </c>
      <c r="F31" s="20">
        <f t="shared" si="12"/>
        <v>325864</v>
      </c>
      <c r="G31" s="21">
        <f t="shared" si="13"/>
        <v>228105</v>
      </c>
      <c r="H31" s="18">
        <f t="shared" si="14"/>
        <v>39104</v>
      </c>
      <c r="I31" s="21">
        <f t="shared" si="15"/>
        <v>58655</v>
      </c>
      <c r="J31" s="28">
        <f t="shared" si="16"/>
        <v>218198</v>
      </c>
      <c r="K31" s="28">
        <f t="shared" si="17"/>
        <v>120439</v>
      </c>
      <c r="L31" s="28">
        <v>39104</v>
      </c>
      <c r="M31" s="28">
        <v>58655</v>
      </c>
      <c r="N31" s="61">
        <f t="shared" si="18"/>
        <v>107666</v>
      </c>
    </row>
    <row r="32" spans="1:14" ht="21" customHeight="1">
      <c r="A32" s="15">
        <v>3</v>
      </c>
      <c r="B32" s="16" t="s">
        <v>36</v>
      </c>
      <c r="C32" s="17">
        <v>1170</v>
      </c>
      <c r="D32" s="18">
        <f t="shared" si="11"/>
        <v>435240</v>
      </c>
      <c r="E32" s="19">
        <v>24068</v>
      </c>
      <c r="F32" s="20">
        <f t="shared" si="12"/>
        <v>411172</v>
      </c>
      <c r="G32" s="21">
        <f t="shared" si="13"/>
        <v>287820</v>
      </c>
      <c r="H32" s="18">
        <f t="shared" si="14"/>
        <v>49341</v>
      </c>
      <c r="I32" s="21">
        <f t="shared" si="15"/>
        <v>74011</v>
      </c>
      <c r="J32" s="28">
        <f t="shared" si="16"/>
        <v>275321</v>
      </c>
      <c r="K32" s="28">
        <f t="shared" si="17"/>
        <v>151969</v>
      </c>
      <c r="L32" s="28">
        <v>49341</v>
      </c>
      <c r="M32" s="28">
        <v>74011</v>
      </c>
      <c r="N32" s="61">
        <f t="shared" si="18"/>
        <v>135851</v>
      </c>
    </row>
    <row r="33" spans="1:14" ht="21" customHeight="1">
      <c r="A33" s="15">
        <v>4</v>
      </c>
      <c r="B33" s="16" t="s">
        <v>37</v>
      </c>
      <c r="C33" s="17">
        <v>487</v>
      </c>
      <c r="D33" s="18">
        <f t="shared" si="11"/>
        <v>181164</v>
      </c>
      <c r="E33" s="19">
        <v>5364</v>
      </c>
      <c r="F33" s="20">
        <f t="shared" si="12"/>
        <v>175800</v>
      </c>
      <c r="G33" s="21">
        <f t="shared" si="13"/>
        <v>123060</v>
      </c>
      <c r="H33" s="18">
        <f t="shared" si="14"/>
        <v>21096</v>
      </c>
      <c r="I33" s="21">
        <f t="shared" si="15"/>
        <v>31644</v>
      </c>
      <c r="J33" s="28">
        <f t="shared" si="16"/>
        <v>117716</v>
      </c>
      <c r="K33" s="28">
        <f t="shared" si="17"/>
        <v>64976</v>
      </c>
      <c r="L33" s="28">
        <v>21096</v>
      </c>
      <c r="M33" s="28">
        <v>31644</v>
      </c>
      <c r="N33" s="61">
        <f t="shared" si="18"/>
        <v>58084</v>
      </c>
    </row>
    <row r="34" spans="1:14" ht="21" customHeight="1">
      <c r="A34" s="15">
        <v>5</v>
      </c>
      <c r="B34" s="16" t="s">
        <v>38</v>
      </c>
      <c r="C34" s="17">
        <v>1338</v>
      </c>
      <c r="D34" s="18">
        <f t="shared" si="11"/>
        <v>497736</v>
      </c>
      <c r="E34" s="19">
        <v>43636</v>
      </c>
      <c r="F34" s="20">
        <f t="shared" si="12"/>
        <v>454100</v>
      </c>
      <c r="G34" s="21">
        <f t="shared" si="13"/>
        <v>317870</v>
      </c>
      <c r="H34" s="18">
        <f t="shared" si="14"/>
        <v>54492</v>
      </c>
      <c r="I34" s="21">
        <f t="shared" si="15"/>
        <v>81738</v>
      </c>
      <c r="J34" s="28">
        <f t="shared" si="16"/>
        <v>304065</v>
      </c>
      <c r="K34" s="28">
        <f t="shared" si="17"/>
        <v>167835</v>
      </c>
      <c r="L34" s="28">
        <v>54492</v>
      </c>
      <c r="M34" s="28">
        <v>81738</v>
      </c>
      <c r="N34" s="61">
        <f t="shared" si="18"/>
        <v>150035</v>
      </c>
    </row>
    <row r="35" spans="1:14" ht="21" customHeight="1">
      <c r="A35" s="15">
        <v>6</v>
      </c>
      <c r="B35" s="16" t="s">
        <v>39</v>
      </c>
      <c r="C35" s="17">
        <v>365</v>
      </c>
      <c r="D35" s="18">
        <f t="shared" si="11"/>
        <v>135780</v>
      </c>
      <c r="E35" s="19">
        <v>3596</v>
      </c>
      <c r="F35" s="20">
        <f t="shared" si="12"/>
        <v>132184</v>
      </c>
      <c r="G35" s="21">
        <f t="shared" si="13"/>
        <v>92529</v>
      </c>
      <c r="H35" s="18">
        <f t="shared" si="14"/>
        <v>15862</v>
      </c>
      <c r="I35" s="21">
        <f t="shared" si="15"/>
        <v>23793</v>
      </c>
      <c r="J35" s="28">
        <f t="shared" si="16"/>
        <v>88510</v>
      </c>
      <c r="K35" s="28">
        <f t="shared" si="17"/>
        <v>48855</v>
      </c>
      <c r="L35" s="28">
        <v>15862</v>
      </c>
      <c r="M35" s="28">
        <v>23793</v>
      </c>
      <c r="N35" s="61">
        <f t="shared" si="18"/>
        <v>43674</v>
      </c>
    </row>
    <row r="36" spans="1:14" ht="21" customHeight="1">
      <c r="A36" s="15">
        <v>7</v>
      </c>
      <c r="B36" s="16" t="s">
        <v>40</v>
      </c>
      <c r="C36" s="17">
        <v>629</v>
      </c>
      <c r="D36" s="18">
        <f t="shared" si="11"/>
        <v>233988</v>
      </c>
      <c r="E36" s="19">
        <v>12900</v>
      </c>
      <c r="F36" s="20">
        <f t="shared" si="12"/>
        <v>221088</v>
      </c>
      <c r="G36" s="21">
        <f t="shared" si="13"/>
        <v>154762</v>
      </c>
      <c r="H36" s="18">
        <f t="shared" si="14"/>
        <v>26531</v>
      </c>
      <c r="I36" s="21">
        <f t="shared" si="15"/>
        <v>39795</v>
      </c>
      <c r="J36" s="28">
        <f t="shared" si="16"/>
        <v>148040</v>
      </c>
      <c r="K36" s="28">
        <f t="shared" si="17"/>
        <v>81714</v>
      </c>
      <c r="L36" s="28">
        <v>26531</v>
      </c>
      <c r="M36" s="28">
        <v>39795</v>
      </c>
      <c r="N36" s="61">
        <f t="shared" si="18"/>
        <v>73048</v>
      </c>
    </row>
    <row r="37" spans="1:14" ht="21" customHeight="1">
      <c r="A37" s="15">
        <v>8</v>
      </c>
      <c r="B37" s="16" t="s">
        <v>41</v>
      </c>
      <c r="C37" s="17">
        <v>774</v>
      </c>
      <c r="D37" s="18">
        <f t="shared" si="11"/>
        <v>287928</v>
      </c>
      <c r="E37" s="19">
        <v>9568</v>
      </c>
      <c r="F37" s="20">
        <f t="shared" si="12"/>
        <v>278360</v>
      </c>
      <c r="G37" s="21">
        <f t="shared" si="13"/>
        <v>194852</v>
      </c>
      <c r="H37" s="18">
        <f t="shared" si="14"/>
        <v>33403</v>
      </c>
      <c r="I37" s="21">
        <f t="shared" si="15"/>
        <v>50105</v>
      </c>
      <c r="J37" s="28">
        <f t="shared" si="16"/>
        <v>186390</v>
      </c>
      <c r="K37" s="28">
        <f t="shared" si="17"/>
        <v>102882</v>
      </c>
      <c r="L37" s="28">
        <v>33403</v>
      </c>
      <c r="M37" s="28">
        <v>50105</v>
      </c>
      <c r="N37" s="61">
        <f t="shared" si="18"/>
        <v>91970</v>
      </c>
    </row>
    <row r="38" spans="1:14" s="4" customFormat="1" ht="21" customHeight="1">
      <c r="A38" s="15">
        <v>9</v>
      </c>
      <c r="B38" s="16" t="s">
        <v>42</v>
      </c>
      <c r="C38" s="17">
        <v>903</v>
      </c>
      <c r="D38" s="18">
        <f t="shared" si="11"/>
        <v>335916</v>
      </c>
      <c r="E38" s="19">
        <v>8660</v>
      </c>
      <c r="F38" s="20">
        <f t="shared" si="12"/>
        <v>327256</v>
      </c>
      <c r="G38" s="21">
        <f t="shared" si="13"/>
        <v>229079</v>
      </c>
      <c r="H38" s="18">
        <f t="shared" si="14"/>
        <v>39271</v>
      </c>
      <c r="I38" s="21">
        <f t="shared" si="15"/>
        <v>58906</v>
      </c>
      <c r="J38" s="28">
        <f t="shared" si="16"/>
        <v>219131</v>
      </c>
      <c r="K38" s="28">
        <f t="shared" si="17"/>
        <v>120954</v>
      </c>
      <c r="L38" s="28">
        <v>39271</v>
      </c>
      <c r="M38" s="28">
        <v>58906</v>
      </c>
      <c r="N38" s="61">
        <f t="shared" si="18"/>
        <v>108125</v>
      </c>
    </row>
    <row r="39" spans="1:14" ht="21" customHeight="1">
      <c r="A39" s="15">
        <v>10</v>
      </c>
      <c r="B39" s="16" t="s">
        <v>32</v>
      </c>
      <c r="C39" s="17">
        <v>207</v>
      </c>
      <c r="D39" s="18">
        <f t="shared" si="11"/>
        <v>77004</v>
      </c>
      <c r="E39" s="19"/>
      <c r="F39" s="20">
        <f t="shared" si="12"/>
        <v>77004</v>
      </c>
      <c r="G39" s="21">
        <f t="shared" si="13"/>
        <v>53903</v>
      </c>
      <c r="H39" s="18">
        <f t="shared" si="14"/>
        <v>9240</v>
      </c>
      <c r="I39" s="21">
        <f t="shared" si="15"/>
        <v>13861</v>
      </c>
      <c r="J39" s="28">
        <f t="shared" si="16"/>
        <v>51562</v>
      </c>
      <c r="K39" s="28">
        <f t="shared" si="17"/>
        <v>28461</v>
      </c>
      <c r="L39" s="28">
        <v>9240</v>
      </c>
      <c r="M39" s="28">
        <v>13861</v>
      </c>
      <c r="N39" s="61">
        <f t="shared" si="18"/>
        <v>25442</v>
      </c>
    </row>
    <row r="40" spans="1:14" ht="21" customHeight="1">
      <c r="A40" s="15">
        <v>11</v>
      </c>
      <c r="B40" s="16" t="s">
        <v>43</v>
      </c>
      <c r="C40" s="17">
        <v>334</v>
      </c>
      <c r="D40" s="18">
        <f t="shared" si="11"/>
        <v>124248</v>
      </c>
      <c r="E40" s="19">
        <v>7376</v>
      </c>
      <c r="F40" s="20">
        <f t="shared" si="12"/>
        <v>116872</v>
      </c>
      <c r="G40" s="21">
        <f t="shared" si="13"/>
        <v>81810</v>
      </c>
      <c r="H40" s="18">
        <f t="shared" si="14"/>
        <v>14025</v>
      </c>
      <c r="I40" s="21">
        <f t="shared" si="15"/>
        <v>21037</v>
      </c>
      <c r="J40" s="28">
        <f t="shared" si="16"/>
        <v>78258</v>
      </c>
      <c r="K40" s="28">
        <f t="shared" si="17"/>
        <v>43196</v>
      </c>
      <c r="L40" s="28">
        <v>14025</v>
      </c>
      <c r="M40" s="28">
        <v>21037</v>
      </c>
      <c r="N40" s="61">
        <f t="shared" si="18"/>
        <v>38614</v>
      </c>
    </row>
    <row r="41" spans="1:14" ht="21" customHeight="1">
      <c r="A41" s="15">
        <v>12</v>
      </c>
      <c r="B41" s="16" t="s">
        <v>44</v>
      </c>
      <c r="C41" s="17">
        <v>835</v>
      </c>
      <c r="D41" s="18">
        <f t="shared" si="11"/>
        <v>310620</v>
      </c>
      <c r="E41" s="19">
        <v>8300</v>
      </c>
      <c r="F41" s="20">
        <f t="shared" si="12"/>
        <v>302320</v>
      </c>
      <c r="G41" s="21">
        <f t="shared" si="13"/>
        <v>211624</v>
      </c>
      <c r="H41" s="18">
        <f t="shared" si="14"/>
        <v>36278</v>
      </c>
      <c r="I41" s="21">
        <f t="shared" si="15"/>
        <v>54418</v>
      </c>
      <c r="J41" s="28">
        <f t="shared" si="16"/>
        <v>202433</v>
      </c>
      <c r="K41" s="28">
        <f t="shared" si="17"/>
        <v>111737</v>
      </c>
      <c r="L41" s="28">
        <v>36278</v>
      </c>
      <c r="M41" s="28">
        <v>54418</v>
      </c>
      <c r="N41" s="61">
        <f t="shared" si="18"/>
        <v>99887</v>
      </c>
    </row>
    <row r="42" spans="1:14" ht="21" customHeight="1">
      <c r="A42" s="15">
        <v>13</v>
      </c>
      <c r="B42" s="16" t="s">
        <v>45</v>
      </c>
      <c r="C42" s="17">
        <v>468</v>
      </c>
      <c r="D42" s="18">
        <f t="shared" si="11"/>
        <v>174096</v>
      </c>
      <c r="E42" s="19">
        <v>10860</v>
      </c>
      <c r="F42" s="20">
        <f t="shared" si="12"/>
        <v>163236</v>
      </c>
      <c r="G42" s="21">
        <f t="shared" si="13"/>
        <v>114265</v>
      </c>
      <c r="H42" s="18">
        <f t="shared" si="14"/>
        <v>19588</v>
      </c>
      <c r="I42" s="21">
        <f t="shared" si="15"/>
        <v>29383</v>
      </c>
      <c r="J42" s="28">
        <f t="shared" si="16"/>
        <v>109303</v>
      </c>
      <c r="K42" s="28">
        <f t="shared" si="17"/>
        <v>60332</v>
      </c>
      <c r="L42" s="28">
        <v>19588</v>
      </c>
      <c r="M42" s="28">
        <v>29383</v>
      </c>
      <c r="N42" s="61">
        <f t="shared" si="18"/>
        <v>53933</v>
      </c>
    </row>
    <row r="43" spans="1:14" ht="21" customHeight="1">
      <c r="A43" s="15">
        <v>14</v>
      </c>
      <c r="B43" s="16" t="s">
        <v>46</v>
      </c>
      <c r="C43" s="17">
        <v>506</v>
      </c>
      <c r="D43" s="18">
        <f t="shared" si="11"/>
        <v>188232</v>
      </c>
      <c r="E43" s="19">
        <v>15444</v>
      </c>
      <c r="F43" s="20">
        <f t="shared" si="12"/>
        <v>172788</v>
      </c>
      <c r="G43" s="21">
        <f t="shared" si="13"/>
        <v>120952</v>
      </c>
      <c r="H43" s="18">
        <f t="shared" si="14"/>
        <v>20735</v>
      </c>
      <c r="I43" s="21">
        <f t="shared" si="15"/>
        <v>31101</v>
      </c>
      <c r="J43" s="28">
        <f t="shared" si="16"/>
        <v>115699</v>
      </c>
      <c r="K43" s="28">
        <f t="shared" si="17"/>
        <v>63863</v>
      </c>
      <c r="L43" s="28">
        <v>20735</v>
      </c>
      <c r="M43" s="28">
        <v>31101</v>
      </c>
      <c r="N43" s="61">
        <f t="shared" si="18"/>
        <v>57089</v>
      </c>
    </row>
    <row r="44" spans="1:14" ht="21" customHeight="1">
      <c r="A44" s="15">
        <v>15</v>
      </c>
      <c r="B44" s="16" t="s">
        <v>47</v>
      </c>
      <c r="C44" s="17">
        <v>272</v>
      </c>
      <c r="D44" s="18">
        <f t="shared" si="11"/>
        <v>101184</v>
      </c>
      <c r="E44" s="19">
        <v>5796</v>
      </c>
      <c r="F44" s="20">
        <f t="shared" si="12"/>
        <v>95388</v>
      </c>
      <c r="G44" s="21">
        <f t="shared" si="13"/>
        <v>66772</v>
      </c>
      <c r="H44" s="18">
        <f t="shared" si="14"/>
        <v>11447</v>
      </c>
      <c r="I44" s="21">
        <f t="shared" si="15"/>
        <v>17169</v>
      </c>
      <c r="J44" s="28">
        <f t="shared" si="16"/>
        <v>63872</v>
      </c>
      <c r="K44" s="28">
        <f t="shared" si="17"/>
        <v>35256</v>
      </c>
      <c r="L44" s="28">
        <v>11447</v>
      </c>
      <c r="M44" s="28">
        <v>17169</v>
      </c>
      <c r="N44" s="61">
        <f t="shared" si="18"/>
        <v>31516</v>
      </c>
    </row>
    <row r="45" spans="1:14" s="5" customFormat="1" ht="21" customHeight="1">
      <c r="A45" s="15">
        <v>16</v>
      </c>
      <c r="B45" s="16" t="s">
        <v>48</v>
      </c>
      <c r="C45" s="17">
        <v>631</v>
      </c>
      <c r="D45" s="18">
        <f t="shared" si="11"/>
        <v>234732</v>
      </c>
      <c r="E45" s="19">
        <v>25912</v>
      </c>
      <c r="F45" s="20">
        <f t="shared" si="12"/>
        <v>208820</v>
      </c>
      <c r="G45" s="21">
        <f t="shared" si="13"/>
        <v>146174</v>
      </c>
      <c r="H45" s="18">
        <f t="shared" si="14"/>
        <v>25058</v>
      </c>
      <c r="I45" s="21">
        <f t="shared" si="15"/>
        <v>37588</v>
      </c>
      <c r="J45" s="28">
        <f t="shared" si="16"/>
        <v>139826</v>
      </c>
      <c r="K45" s="28">
        <f t="shared" si="17"/>
        <v>77180</v>
      </c>
      <c r="L45" s="28">
        <v>25058</v>
      </c>
      <c r="M45" s="28">
        <v>37588</v>
      </c>
      <c r="N45" s="61">
        <f t="shared" si="18"/>
        <v>68994</v>
      </c>
    </row>
    <row r="46" spans="1:13" ht="31.5" customHeight="1">
      <c r="A46" s="30" t="s">
        <v>49</v>
      </c>
      <c r="B46" s="30"/>
      <c r="C46" s="30"/>
      <c r="D46" s="30"/>
      <c r="E46" s="31"/>
      <c r="F46" s="30"/>
      <c r="G46" s="30"/>
      <c r="H46" s="30"/>
      <c r="I46" s="30"/>
      <c r="J46" s="30"/>
      <c r="K46" s="30"/>
      <c r="L46" s="30"/>
      <c r="M46" s="30"/>
    </row>
    <row r="47" spans="2:12" ht="15.75">
      <c r="B47" s="24"/>
      <c r="C47" s="25"/>
      <c r="D47" s="25"/>
      <c r="E47" s="26"/>
      <c r="F47" s="25"/>
      <c r="G47" s="25"/>
      <c r="H47" s="25"/>
      <c r="I47" s="25"/>
      <c r="J47" s="25"/>
      <c r="K47" s="25"/>
      <c r="L47" s="25"/>
    </row>
    <row r="48" spans="2:12" ht="15.75">
      <c r="B48" s="24"/>
      <c r="C48" s="25"/>
      <c r="D48" s="25"/>
      <c r="E48" s="26"/>
      <c r="F48" s="25"/>
      <c r="G48" s="25"/>
      <c r="H48" s="25"/>
      <c r="I48" s="25"/>
      <c r="J48" s="25"/>
      <c r="K48" s="25"/>
      <c r="L48" s="25"/>
    </row>
    <row r="49" spans="2:12" ht="15.75">
      <c r="B49" s="24"/>
      <c r="C49" s="25"/>
      <c r="D49" s="25"/>
      <c r="E49" s="26"/>
      <c r="F49" s="25"/>
      <c r="G49" s="25"/>
      <c r="H49" s="25"/>
      <c r="I49" s="25"/>
      <c r="J49" s="25"/>
      <c r="K49" s="25"/>
      <c r="L49" s="25"/>
    </row>
    <row r="50" spans="2:12" ht="15.75">
      <c r="B50" s="24"/>
      <c r="C50" s="25"/>
      <c r="D50" s="25"/>
      <c r="E50" s="26"/>
      <c r="F50" s="25"/>
      <c r="G50" s="25"/>
      <c r="H50" s="25"/>
      <c r="I50" s="25"/>
      <c r="J50" s="25"/>
      <c r="K50" s="25"/>
      <c r="L50" s="25"/>
    </row>
    <row r="51" spans="2:12" ht="15.75">
      <c r="B51" s="24"/>
      <c r="C51" s="25"/>
      <c r="D51" s="25"/>
      <c r="E51" s="26"/>
      <c r="F51" s="25"/>
      <c r="G51" s="25"/>
      <c r="H51" s="25"/>
      <c r="I51" s="25"/>
      <c r="J51" s="25"/>
      <c r="K51" s="25"/>
      <c r="L51" s="25"/>
    </row>
    <row r="52" spans="2:12" ht="15.75">
      <c r="B52" s="24"/>
      <c r="C52" s="25"/>
      <c r="D52" s="25"/>
      <c r="E52" s="26"/>
      <c r="F52" s="25"/>
      <c r="G52" s="25"/>
      <c r="H52" s="25"/>
      <c r="I52" s="25"/>
      <c r="J52" s="25"/>
      <c r="K52" s="25"/>
      <c r="L52" s="25"/>
    </row>
    <row r="53" spans="2:12" ht="15.75">
      <c r="B53" s="24"/>
      <c r="C53" s="25"/>
      <c r="D53" s="25"/>
      <c r="E53" s="26"/>
      <c r="F53" s="25"/>
      <c r="G53" s="25"/>
      <c r="H53" s="25"/>
      <c r="I53" s="25"/>
      <c r="J53" s="25"/>
      <c r="K53" s="25"/>
      <c r="L53" s="25"/>
    </row>
    <row r="54" spans="2:12" ht="15.75">
      <c r="B54" s="24"/>
      <c r="C54" s="25"/>
      <c r="D54" s="25"/>
      <c r="E54" s="26"/>
      <c r="F54" s="25"/>
      <c r="G54" s="25"/>
      <c r="H54" s="25"/>
      <c r="I54" s="25"/>
      <c r="J54" s="25"/>
      <c r="K54" s="25"/>
      <c r="L54" s="25"/>
    </row>
    <row r="55" spans="2:12" ht="15.75">
      <c r="B55" s="24"/>
      <c r="C55" s="25"/>
      <c r="D55" s="25"/>
      <c r="E55" s="26"/>
      <c r="F55" s="25"/>
      <c r="G55" s="25"/>
      <c r="H55" s="25"/>
      <c r="I55" s="25"/>
      <c r="J55" s="25"/>
      <c r="K55" s="25"/>
      <c r="L55" s="25"/>
    </row>
    <row r="56" spans="2:12" ht="15.75">
      <c r="B56" s="24"/>
      <c r="C56" s="25"/>
      <c r="D56" s="25"/>
      <c r="E56" s="26"/>
      <c r="F56" s="25"/>
      <c r="G56" s="25"/>
      <c r="H56" s="25"/>
      <c r="I56" s="25"/>
      <c r="J56" s="25"/>
      <c r="K56" s="25"/>
      <c r="L56" s="25"/>
    </row>
    <row r="57" spans="2:12" ht="15.75">
      <c r="B57" s="24"/>
      <c r="C57" s="25"/>
      <c r="D57" s="25"/>
      <c r="E57" s="26"/>
      <c r="F57" s="25"/>
      <c r="G57" s="25"/>
      <c r="H57" s="25"/>
      <c r="I57" s="25"/>
      <c r="J57" s="25"/>
      <c r="K57" s="25"/>
      <c r="L57" s="25"/>
    </row>
    <row r="58" spans="2:12" ht="15.75">
      <c r="B58" s="24"/>
      <c r="C58" s="25"/>
      <c r="D58" s="25"/>
      <c r="E58" s="26"/>
      <c r="F58" s="25"/>
      <c r="G58" s="25"/>
      <c r="H58" s="25"/>
      <c r="I58" s="25"/>
      <c r="J58" s="25"/>
      <c r="K58" s="25"/>
      <c r="L58" s="25"/>
    </row>
    <row r="59" spans="2:12" ht="15.75">
      <c r="B59" s="24"/>
      <c r="C59" s="25"/>
      <c r="D59" s="25"/>
      <c r="E59" s="26"/>
      <c r="F59" s="25"/>
      <c r="G59" s="25"/>
      <c r="H59" s="25"/>
      <c r="I59" s="25"/>
      <c r="J59" s="25"/>
      <c r="K59" s="25"/>
      <c r="L59" s="25"/>
    </row>
    <row r="60" spans="2:12" ht="15.75">
      <c r="B60" s="24"/>
      <c r="C60" s="25"/>
      <c r="D60" s="25"/>
      <c r="E60" s="26"/>
      <c r="F60" s="25"/>
      <c r="G60" s="25"/>
      <c r="H60" s="25"/>
      <c r="I60" s="25"/>
      <c r="J60" s="25"/>
      <c r="K60" s="25"/>
      <c r="L60" s="25"/>
    </row>
    <row r="61" spans="2:12" ht="15.75">
      <c r="B61" s="24"/>
      <c r="C61" s="25"/>
      <c r="D61" s="25"/>
      <c r="E61" s="26"/>
      <c r="F61" s="25"/>
      <c r="G61" s="25"/>
      <c r="H61" s="25"/>
      <c r="I61" s="25"/>
      <c r="J61" s="25"/>
      <c r="K61" s="25"/>
      <c r="L61" s="25"/>
    </row>
    <row r="62" spans="2:12" ht="15.75">
      <c r="B62" s="24"/>
      <c r="C62" s="25"/>
      <c r="D62" s="25"/>
      <c r="E62" s="26"/>
      <c r="F62" s="25"/>
      <c r="G62" s="25"/>
      <c r="H62" s="25"/>
      <c r="I62" s="25"/>
      <c r="J62" s="25"/>
      <c r="K62" s="25"/>
      <c r="L62" s="25"/>
    </row>
    <row r="63" spans="2:12" ht="15.75">
      <c r="B63" s="24"/>
      <c r="C63" s="25"/>
      <c r="D63" s="25"/>
      <c r="E63" s="26"/>
      <c r="F63" s="25"/>
      <c r="G63" s="25"/>
      <c r="H63" s="25"/>
      <c r="I63" s="25"/>
      <c r="J63" s="25"/>
      <c r="K63" s="25"/>
      <c r="L63" s="25"/>
    </row>
    <row r="64" spans="2:7" ht="15.75">
      <c r="B64" s="24"/>
      <c r="C64" s="25"/>
      <c r="D64" s="25"/>
      <c r="E64" s="26"/>
      <c r="F64" s="25"/>
      <c r="G64" s="25"/>
    </row>
  </sheetData>
  <sheetProtection/>
  <mergeCells count="22">
    <mergeCell ref="N3:N6"/>
    <mergeCell ref="A1:N1"/>
    <mergeCell ref="B2:F2"/>
    <mergeCell ref="I2:M2"/>
    <mergeCell ref="D3:I3"/>
    <mergeCell ref="J3:M4"/>
    <mergeCell ref="F4:I4"/>
    <mergeCell ref="G5:I5"/>
    <mergeCell ref="A7:B7"/>
    <mergeCell ref="K5:M5"/>
    <mergeCell ref="J5:J6"/>
    <mergeCell ref="A8:J8"/>
    <mergeCell ref="A9:B9"/>
    <mergeCell ref="A28:J28"/>
    <mergeCell ref="A29:B29"/>
    <mergeCell ref="A46:M46"/>
    <mergeCell ref="A3:A6"/>
    <mergeCell ref="B3:B6"/>
    <mergeCell ref="C3:C6"/>
    <mergeCell ref="D4:D6"/>
    <mergeCell ref="E4:E6"/>
    <mergeCell ref="F5:F6"/>
  </mergeCells>
  <printOptions horizontalCentered="1" verticalCentered="1"/>
  <pageMargins left="0.18" right="0.21" top="0.4" bottom="0.39" header="0.28" footer="0.33"/>
  <pageSetup horizontalDpi="600" verticalDpi="600" orientation="landscape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 军</dc:creator>
  <cp:keywords/>
  <dc:description/>
  <cp:lastModifiedBy>周 军</cp:lastModifiedBy>
  <cp:lastPrinted>2019-11-07T09:27:34Z</cp:lastPrinted>
  <dcterms:created xsi:type="dcterms:W3CDTF">2018-03-28T08:49:20Z</dcterms:created>
  <dcterms:modified xsi:type="dcterms:W3CDTF">2019-11-07T09:37:05Z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