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00" windowWidth="14810" windowHeight="7920" activeTab="3"/>
  </bookViews>
  <sheets>
    <sheet name="附件2 " sheetId="3" r:id="rId1"/>
    <sheet name="附件3 " sheetId="4" r:id="rId2"/>
    <sheet name="附件4 " sheetId="1" r:id="rId3"/>
    <sheet name="附件5" sheetId="6" r:id="rId4"/>
  </sheets>
  <definedNames>
    <definedName name="_xlnm.Print_Titles" localSheetId="1">'附件3 '!$2:$6</definedName>
  </definedNames>
  <calcPr calcId="145621"/>
</workbook>
</file>

<file path=xl/calcChain.xml><?xml version="1.0" encoding="utf-8"?>
<calcChain xmlns="http://schemas.openxmlformats.org/spreadsheetml/2006/main">
  <c r="E14" i="4" l="1"/>
  <c r="E9" i="4"/>
  <c r="D5" i="6" l="1"/>
  <c r="D6" i="6"/>
  <c r="D23" i="6"/>
  <c r="F41" i="1" l="1"/>
  <c r="F5" i="1"/>
  <c r="G5" i="1"/>
  <c r="G41" i="1"/>
  <c r="F33" i="1"/>
  <c r="F32" i="1" s="1"/>
  <c r="E37" i="1"/>
  <c r="F23" i="1"/>
  <c r="F26" i="1"/>
  <c r="E29" i="1"/>
  <c r="G6" i="1"/>
  <c r="F56" i="1" l="1"/>
  <c r="E48" i="4"/>
  <c r="E39" i="4"/>
  <c r="E21" i="4"/>
  <c r="E8" i="4" s="1"/>
  <c r="E26" i="4"/>
  <c r="E35" i="4"/>
  <c r="E44" i="4"/>
  <c r="E55" i="4"/>
  <c r="E51" i="4" s="1"/>
  <c r="E64" i="4"/>
  <c r="E70" i="4"/>
  <c r="E77" i="4"/>
  <c r="E80" i="4"/>
  <c r="E69" i="4" l="1"/>
  <c r="E30" i="4"/>
  <c r="E7" i="4" l="1"/>
  <c r="G5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8" i="1"/>
  <c r="E39" i="1"/>
  <c r="E40" i="1"/>
  <c r="E42" i="1"/>
  <c r="E43" i="1"/>
  <c r="E44" i="1"/>
  <c r="E45" i="1"/>
  <c r="E46" i="1"/>
  <c r="E47" i="1"/>
  <c r="E48" i="1"/>
  <c r="E49" i="1"/>
  <c r="E41" i="1" s="1"/>
  <c r="E50" i="1"/>
  <c r="E51" i="1"/>
  <c r="E52" i="1"/>
  <c r="E53" i="1"/>
  <c r="E54" i="1"/>
  <c r="E55" i="1"/>
  <c r="E5" i="1"/>
  <c r="E56" i="1" l="1"/>
</calcChain>
</file>

<file path=xl/sharedStrings.xml><?xml version="1.0" encoding="utf-8"?>
<sst xmlns="http://schemas.openxmlformats.org/spreadsheetml/2006/main" count="834" uniqueCount="376">
  <si>
    <t>单位：万元</t>
  </si>
  <si>
    <t>科目编码</t>
  </si>
  <si>
    <t>科目名称</t>
  </si>
  <si>
    <t>合计</t>
  </si>
  <si>
    <t>基本支出</t>
  </si>
  <si>
    <t>项目支出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</si>
  <si>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</si>
  <si>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</si>
  <si>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</si>
  <si>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</si>
  <si>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</si>
  <si>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</si>
  <si>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2010102</t>
  </si>
  <si>
    <t xml:space="preserve">    一般行政管理事务</t>
  </si>
  <si>
    <t>2010104</t>
  </si>
  <si>
    <t>2010108</t>
  </si>
  <si>
    <t>20103</t>
  </si>
  <si>
    <t xml:space="preserve">  政府办公厅（室）及相关机构事务</t>
  </si>
  <si>
    <t>2010301</t>
  </si>
  <si>
    <t>2010302</t>
  </si>
  <si>
    <t>20106</t>
  </si>
  <si>
    <t xml:space="preserve">  财政事务</t>
  </si>
  <si>
    <t>2010601</t>
  </si>
  <si>
    <t>2010602</t>
  </si>
  <si>
    <t>20131</t>
  </si>
  <si>
    <t xml:space="preserve">  党委办公厅（室）及相关机构事务</t>
  </si>
  <si>
    <t>2013101</t>
  </si>
  <si>
    <t>2013102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</si>
  <si>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</si>
  <si>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</si>
  <si>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</si>
  <si>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</si>
  <si>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</si>
  <si>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</si>
  <si>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</si>
  <si>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</si>
  <si>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</si>
  <si>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</si>
  <si>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</si>
  <si>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20805</t>
  </si>
  <si>
    <t xml:space="preserve">  行政事业单位离退休</t>
  </si>
  <si>
    <t>2080501</t>
  </si>
  <si>
    <t xml:space="preserve">    归口管理的行政单位离退休</t>
  </si>
  <si>
    <t>2080505</t>
  </si>
  <si>
    <t xml:space="preserve">    机关事业单位基本养老保险缴费支出</t>
  </si>
  <si>
    <t>20808</t>
  </si>
  <si>
    <t xml:space="preserve">  抚恤</t>
  </si>
  <si>
    <t>2080805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</si>
  <si>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</si>
  <si>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</si>
  <si>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</si>
  <si>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</si>
  <si>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</si>
  <si>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</si>
  <si>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</si>
  <si>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</si>
  <si>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</si>
  <si>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</si>
  <si>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</si>
  <si>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</si>
  <si>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</si>
  <si>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</si>
  <si>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2120101</t>
  </si>
  <si>
    <t>213</t>
  </si>
  <si>
    <t>农林水支出</t>
  </si>
  <si>
    <t>21301</t>
  </si>
  <si>
    <t>2130101</t>
  </si>
  <si>
    <t>2130102</t>
  </si>
  <si>
    <t>2130142</t>
  </si>
  <si>
    <t>21302</t>
  </si>
  <si>
    <t xml:space="preserve">  林业和草原</t>
  </si>
  <si>
    <t>2130201</t>
  </si>
  <si>
    <t>21303</t>
  </si>
  <si>
    <t xml:space="preserve">  水利</t>
  </si>
  <si>
    <t>2130301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</si>
  <si>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</si>
  <si>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</si>
  <si>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</si>
  <si>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</si>
  <si>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</si>
  <si>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</si>
  <si>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</si>
  <si>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</si>
  <si>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</si>
  <si>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</si>
  <si>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</si>
  <si>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/>
  </si>
  <si>
    <t xml:space="preserve">  行政运行</t>
  </si>
  <si>
    <t xml:space="preserve">  一般行政管理事务</t>
  </si>
  <si>
    <t xml:space="preserve">  人大会议</t>
  </si>
  <si>
    <t xml:space="preserve">  代表工作</t>
  </si>
  <si>
    <t xml:space="preserve">    农村道路建设</t>
    <phoneticPr fontId="1" type="noConversion"/>
  </si>
  <si>
    <t xml:space="preserve">    农村社会事业</t>
    <phoneticPr fontId="1" type="noConversion"/>
  </si>
  <si>
    <t>附件4</t>
    <phoneticPr fontId="2" type="noConversion"/>
  </si>
  <si>
    <t>附件2</t>
    <phoneticPr fontId="2" type="noConversion"/>
  </si>
  <si>
    <t>财决01表</t>
  </si>
  <si>
    <t>2017年度</t>
  </si>
  <si>
    <t>单位：万元</t>
    <phoneticPr fontId="2" type="noConversion"/>
  </si>
  <si>
    <t>金额单位：万元</t>
  </si>
  <si>
    <t>收入</t>
  </si>
  <si>
    <t>支出</t>
  </si>
  <si>
    <t>项目</t>
  </si>
  <si>
    <t>行次</t>
  </si>
  <si>
    <t>年初预算数</t>
  </si>
  <si>
    <t>调整预算数</t>
  </si>
  <si>
    <t>决算数</t>
  </si>
  <si>
    <t>项目(按功能分类)</t>
  </si>
  <si>
    <t>项目(按支出性质和经济分类)</t>
  </si>
  <si>
    <t>一、一般公共预算财政拨款收入</t>
  </si>
  <si>
    <t>1</t>
  </si>
  <si>
    <t>一、一般公共服务支出</t>
  </si>
  <si>
    <t>37</t>
  </si>
  <si>
    <t>一、基本支出</t>
  </si>
  <si>
    <t>60</t>
  </si>
  <si>
    <t>二、政府性基金预算财政拨款收入</t>
  </si>
  <si>
    <t>2</t>
  </si>
  <si>
    <t>二、外交支出</t>
  </si>
  <si>
    <t>38</t>
  </si>
  <si>
    <t xml:space="preserve">    人员经费</t>
  </si>
  <si>
    <t>61</t>
  </si>
  <si>
    <t>3</t>
  </si>
  <si>
    <t>三、国防支出</t>
  </si>
  <si>
    <t>39</t>
  </si>
  <si>
    <t xml:space="preserve">    日常公用经费</t>
  </si>
  <si>
    <t>62</t>
  </si>
  <si>
    <t>4</t>
  </si>
  <si>
    <t>四、公共安全支出</t>
  </si>
  <si>
    <t>40</t>
  </si>
  <si>
    <t>二、项目支出</t>
  </si>
  <si>
    <t>63</t>
  </si>
  <si>
    <t>5</t>
  </si>
  <si>
    <t>五、教育支出</t>
  </si>
  <si>
    <t>41</t>
  </si>
  <si>
    <t xml:space="preserve">    基本建设类项目</t>
  </si>
  <si>
    <t>64</t>
  </si>
  <si>
    <t>6</t>
  </si>
  <si>
    <t>六、科学技术支出</t>
  </si>
  <si>
    <t>42</t>
  </si>
  <si>
    <t xml:space="preserve">    行政事业类项目</t>
  </si>
  <si>
    <t>65</t>
  </si>
  <si>
    <t>7</t>
  </si>
  <si>
    <t>七、文化旅游体育与传媒支出</t>
  </si>
  <si>
    <t>43</t>
  </si>
  <si>
    <t>三、上缴上级支出</t>
  </si>
  <si>
    <t>66</t>
  </si>
  <si>
    <t>8</t>
  </si>
  <si>
    <t>八、社会保障和就业支出</t>
  </si>
  <si>
    <t>44</t>
  </si>
  <si>
    <t>四、经营支出</t>
  </si>
  <si>
    <t>67</t>
  </si>
  <si>
    <t>9</t>
  </si>
  <si>
    <t>九、卫生健康支出</t>
  </si>
  <si>
    <t>45</t>
  </si>
  <si>
    <t>五、对附属单位补助支出</t>
  </si>
  <si>
    <t>68</t>
  </si>
  <si>
    <t>10</t>
  </si>
  <si>
    <t>十、节能环保支出</t>
  </si>
  <si>
    <t>46</t>
  </si>
  <si>
    <t>69</t>
  </si>
  <si>
    <t>11</t>
  </si>
  <si>
    <t>十一、城乡社区支出</t>
  </si>
  <si>
    <t>47</t>
  </si>
  <si>
    <t>支出经济分类</t>
  </si>
  <si>
    <t>70</t>
  </si>
  <si>
    <t>—</t>
  </si>
  <si>
    <t>12</t>
  </si>
  <si>
    <t>十二、农林水支出</t>
  </si>
  <si>
    <t>48</t>
  </si>
  <si>
    <t>基本支出和项目支出合计</t>
  </si>
  <si>
    <t>71</t>
  </si>
  <si>
    <t>13</t>
  </si>
  <si>
    <t>十三、交通运输支出</t>
  </si>
  <si>
    <t>49</t>
  </si>
  <si>
    <t xml:space="preserve">    工资福利支出</t>
  </si>
  <si>
    <t>72</t>
  </si>
  <si>
    <t>50</t>
  </si>
  <si>
    <t xml:space="preserve">    商品和服务支出</t>
  </si>
  <si>
    <t>73</t>
  </si>
  <si>
    <t>14</t>
  </si>
  <si>
    <t>十五、商业服务业等支出</t>
  </si>
  <si>
    <t>51</t>
  </si>
  <si>
    <t xml:space="preserve">    对个人和家庭的补助</t>
  </si>
  <si>
    <t>74</t>
  </si>
  <si>
    <t>15</t>
  </si>
  <si>
    <t>十六、金融支出</t>
  </si>
  <si>
    <t>52</t>
  </si>
  <si>
    <t xml:space="preserve">    对企事业单位的补贴</t>
  </si>
  <si>
    <t>75</t>
  </si>
  <si>
    <t>16</t>
  </si>
  <si>
    <t>十七、援助其他地区支出</t>
  </si>
  <si>
    <t>53</t>
  </si>
  <si>
    <t xml:space="preserve">    债务利息支出</t>
  </si>
  <si>
    <t>76</t>
  </si>
  <si>
    <t>17</t>
  </si>
  <si>
    <t>十八、自然资源海洋气象等支出</t>
  </si>
  <si>
    <t>54</t>
  </si>
  <si>
    <t xml:space="preserve">    基本建设支出</t>
  </si>
  <si>
    <t>77</t>
  </si>
  <si>
    <t>18</t>
  </si>
  <si>
    <t>十九、住房保障支出</t>
  </si>
  <si>
    <t>55</t>
  </si>
  <si>
    <t xml:space="preserve">    其他资本性支出</t>
  </si>
  <si>
    <t>78</t>
  </si>
  <si>
    <t>19</t>
  </si>
  <si>
    <t>二十、粮油物资储备支出</t>
  </si>
  <si>
    <t>56</t>
  </si>
  <si>
    <t xml:space="preserve">    其他支出</t>
  </si>
  <si>
    <t>79</t>
  </si>
  <si>
    <t>20</t>
  </si>
  <si>
    <t>57</t>
  </si>
  <si>
    <t>80</t>
  </si>
  <si>
    <t>21</t>
  </si>
  <si>
    <t>58</t>
  </si>
  <si>
    <t>81</t>
  </si>
  <si>
    <t>22</t>
  </si>
  <si>
    <t>59</t>
  </si>
  <si>
    <t>82</t>
  </si>
  <si>
    <t>23</t>
  </si>
  <si>
    <t>83</t>
  </si>
  <si>
    <t>本年收入合计</t>
  </si>
  <si>
    <t>24</t>
  </si>
  <si>
    <t>本年支出合计</t>
  </si>
  <si>
    <t>84</t>
  </si>
  <si>
    <t>25</t>
  </si>
  <si>
    <t>85</t>
  </si>
  <si>
    <t xml:space="preserve">    年初结转和结余</t>
  </si>
  <si>
    <t>26</t>
  </si>
  <si>
    <t xml:space="preserve">    年末结转和结余</t>
  </si>
  <si>
    <t>104</t>
  </si>
  <si>
    <t>　　其中：交纳所得税</t>
  </si>
  <si>
    <t>86</t>
  </si>
  <si>
    <t>33</t>
  </si>
  <si>
    <t>93</t>
  </si>
  <si>
    <t>34</t>
  </si>
  <si>
    <t>94</t>
  </si>
  <si>
    <t>总计</t>
  </si>
  <si>
    <t>36</t>
  </si>
  <si>
    <t>95</t>
  </si>
  <si>
    <t>三、国有资本经营预算财政拨款收入</t>
  </si>
  <si>
    <t>四、上级补助收入</t>
  </si>
  <si>
    <t>五、事业收入</t>
  </si>
  <si>
    <t>六、经营收入</t>
  </si>
  <si>
    <t>七、附属单位上缴收入</t>
  </si>
  <si>
    <t>八、其他收入</t>
  </si>
  <si>
    <t>十四、资源勘探工业信息等支出</t>
  </si>
  <si>
    <t>二十一、国有资本经营预算支出</t>
  </si>
  <si>
    <t>二十二、灾害防治及应急管理支出</t>
  </si>
  <si>
    <t>二十三、其他支出</t>
  </si>
  <si>
    <t>二十四、债务还本支出</t>
  </si>
  <si>
    <t>二十五、债务付息支出</t>
  </si>
  <si>
    <t>二十六、抗疫特别国债安排的支出</t>
  </si>
  <si>
    <t>附件3</t>
    <phoneticPr fontId="2" type="noConversion"/>
  </si>
  <si>
    <t>单位：万元</t>
    <phoneticPr fontId="2" type="noConversion"/>
  </si>
  <si>
    <t>支出功能分类科目编码</t>
  </si>
  <si>
    <t>类</t>
    <phoneticPr fontId="2" type="noConversion"/>
  </si>
  <si>
    <t>款</t>
    <phoneticPr fontId="2" type="noConversion"/>
  </si>
  <si>
    <t>项</t>
    <phoneticPr fontId="2" type="noConversion"/>
  </si>
  <si>
    <t>人大事务</t>
  </si>
  <si>
    <t>政府办公厅（室）及相关机构事务</t>
  </si>
  <si>
    <t>财政事务</t>
  </si>
  <si>
    <t>党委办公厅（室）及相关机构事务</t>
  </si>
  <si>
    <t>科学技术支出</t>
  </si>
  <si>
    <t>文化和旅游</t>
  </si>
  <si>
    <t xml:space="preserve">  群众文化</t>
  </si>
  <si>
    <t xml:space="preserve">  其他文化旅游体育与传媒支出</t>
  </si>
  <si>
    <t>人力资源和社会保障管理事务</t>
  </si>
  <si>
    <t>民政管理事务</t>
  </si>
  <si>
    <t xml:space="preserve">  基层政权建设和社区治理</t>
  </si>
  <si>
    <t>行政事业单位养老支出</t>
  </si>
  <si>
    <t xml:space="preserve">  行政单位离退休</t>
  </si>
  <si>
    <t xml:space="preserve">  机关事业单位基本养老保险缴费支出</t>
  </si>
  <si>
    <t xml:space="preserve">  机关事业单位职业年金缴费支出</t>
  </si>
  <si>
    <t>抚恤</t>
  </si>
  <si>
    <t xml:space="preserve">  伤残抚恤</t>
  </si>
  <si>
    <t xml:space="preserve">  在乡复员、退伍军人生活补助</t>
  </si>
  <si>
    <t xml:space="preserve">  义务兵优待</t>
  </si>
  <si>
    <t xml:space="preserve">  其他优抚支出</t>
  </si>
  <si>
    <t>社会福利</t>
  </si>
  <si>
    <t xml:space="preserve">  老年福利</t>
  </si>
  <si>
    <t xml:space="preserve">  殡葬</t>
  </si>
  <si>
    <t xml:space="preserve">  养老服务</t>
  </si>
  <si>
    <t>残疾人事业</t>
  </si>
  <si>
    <t xml:space="preserve">  残疾人就业和扶贫</t>
  </si>
  <si>
    <t xml:space="preserve">  残疾人生活和护理补贴</t>
  </si>
  <si>
    <t>计划生育事务</t>
  </si>
  <si>
    <t xml:space="preserve">  计划生育服务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</si>
  <si>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</si>
  <si>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</si>
  <si>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</si>
  <si>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</si>
  <si>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>优抚对象医疗</t>
  </si>
  <si>
    <t xml:space="preserve">  优抚对象医疗补助</t>
  </si>
  <si>
    <t>节能环保支出</t>
  </si>
  <si>
    <t>退耕还林还草</t>
  </si>
  <si>
    <t xml:space="preserve">  退耕现金</t>
  </si>
  <si>
    <t>城乡社区管理事务</t>
  </si>
  <si>
    <t>国有土地使用权出让收入安排的支出</t>
  </si>
  <si>
    <t xml:space="preserve">  其他国有土地使用权出让收入安排的支出</t>
  </si>
  <si>
    <t>农业农村</t>
  </si>
  <si>
    <t xml:space="preserve">  农村社会事业</t>
  </si>
  <si>
    <t xml:space="preserve">  农村道路建设</t>
  </si>
  <si>
    <t xml:space="preserve">  其他农业农村支出</t>
  </si>
  <si>
    <t>林业和草原</t>
  </si>
  <si>
    <t xml:space="preserve">  森林生态效益补偿</t>
  </si>
  <si>
    <t>水利</t>
  </si>
  <si>
    <t xml:space="preserve">  水利工程运行与维护</t>
  </si>
  <si>
    <t xml:space="preserve">  抗旱</t>
  </si>
  <si>
    <t xml:space="preserve">  农村人畜饮水</t>
  </si>
  <si>
    <t>农村综合改革</t>
  </si>
  <si>
    <t xml:space="preserve">  对村民委员会和村党支部的补助</t>
  </si>
  <si>
    <t>保障性安居工程支出</t>
  </si>
  <si>
    <t xml:space="preserve">  农村危房改造</t>
  </si>
  <si>
    <t>住房改革支出</t>
  </si>
  <si>
    <t xml:space="preserve">  住房公积金</t>
  </si>
  <si>
    <t>其他支出</t>
  </si>
  <si>
    <t>彩票公益金安排的支出</t>
  </si>
  <si>
    <t xml:space="preserve">  用于其他社会公益事业的彩票公益金支出</t>
  </si>
  <si>
    <t>妥安乡2022年收入支出决算总表</t>
    <phoneticPr fontId="2" type="noConversion"/>
  </si>
  <si>
    <t>妥安乡2022年支出明细表</t>
    <phoneticPr fontId="2" type="noConversion"/>
  </si>
  <si>
    <t>其他纪检监察事务支出</t>
    <phoneticPr fontId="1" type="noConversion"/>
  </si>
  <si>
    <t>科普活动</t>
    <phoneticPr fontId="1" type="noConversion"/>
  </si>
  <si>
    <t>突发公共卫生事件应急处理</t>
    <phoneticPr fontId="1" type="noConversion"/>
  </si>
  <si>
    <t>国有企业退休人员社会化管理补助支出</t>
    <phoneticPr fontId="1" type="noConversion"/>
  </si>
  <si>
    <t>自然灾害救灾补助</t>
    <phoneticPr fontId="1" type="noConversion"/>
  </si>
  <si>
    <t xml:space="preserve">  防灾减灾</t>
    <phoneticPr fontId="1" type="noConversion"/>
  </si>
  <si>
    <t xml:space="preserve">  一般行政管理事务</t>
    <phoneticPr fontId="1" type="noConversion"/>
  </si>
  <si>
    <t>妥安乡2023年部门支出预算总表</t>
    <phoneticPr fontId="2" type="noConversion"/>
  </si>
  <si>
    <t xml:space="preserve">    机关事业单位职业年金缴费支出</t>
    <phoneticPr fontId="1" type="noConversion"/>
  </si>
  <si>
    <t xml:space="preserve">    死亡抚恤</t>
    <phoneticPr fontId="1" type="noConversion"/>
  </si>
  <si>
    <t xml:space="preserve">    其他行政事业单位医疗支出</t>
    <phoneticPr fontId="1" type="noConversion"/>
  </si>
  <si>
    <t xml:space="preserve">  农业农村</t>
    <phoneticPr fontId="1" type="noConversion"/>
  </si>
  <si>
    <t>附件5</t>
    <phoneticPr fontId="1" type="noConversion"/>
  </si>
  <si>
    <t>人代会经费</t>
  </si>
  <si>
    <t>人大代表活动经费</t>
  </si>
  <si>
    <t>人大主席团工作经费</t>
  </si>
  <si>
    <t>护林防火工作经费</t>
  </si>
  <si>
    <t>全面推行河长制工作经费</t>
  </si>
  <si>
    <t>人居环境提升工作经费</t>
  </si>
  <si>
    <t>烤烟生产工作经费</t>
  </si>
  <si>
    <t>党建、综治、党风廉政建设经费</t>
  </si>
  <si>
    <t>党委工作经费</t>
  </si>
  <si>
    <t>政府工作经费</t>
  </si>
  <si>
    <t>村级会计工作站经费</t>
  </si>
  <si>
    <t>乡镇基层武装专项经费</t>
  </si>
  <si>
    <t>财政工作经费</t>
  </si>
  <si>
    <t>农林水畜牧工作经费</t>
  </si>
  <si>
    <t>乡村振兴工作经费</t>
  </si>
  <si>
    <t>备注</t>
  </si>
  <si>
    <t>1000,000.00</t>
  </si>
  <si>
    <t>640,000.00</t>
  </si>
  <si>
    <t>二</t>
  </si>
  <si>
    <t>横路村委会公用经费转移支付</t>
  </si>
  <si>
    <r>
      <t>禄</t>
    </r>
    <r>
      <rPr>
        <sz val="15"/>
        <rFont val="MingLiU"/>
        <charset val="134"/>
      </rPr>
      <t>丰市妥安</t>
    </r>
    <r>
      <rPr>
        <sz val="15"/>
        <rFont val="宋体"/>
        <family val="3"/>
        <charset val="134"/>
      </rPr>
      <t>乡</t>
    </r>
    <r>
      <rPr>
        <sz val="13"/>
        <rFont val="Arial"/>
        <family val="2"/>
      </rPr>
      <t>2023</t>
    </r>
    <r>
      <rPr>
        <sz val="15"/>
        <rFont val="MingLiU"/>
        <charset val="134"/>
      </rPr>
      <t>年</t>
    </r>
    <r>
      <rPr>
        <sz val="15"/>
        <rFont val="宋体"/>
        <family val="3"/>
        <charset val="134"/>
      </rPr>
      <t>事业发展及转移支付项目支出预</t>
    </r>
    <r>
      <rPr>
        <sz val="15"/>
        <rFont val="MingLiU"/>
        <charset val="134"/>
      </rPr>
      <t>算</t>
    </r>
    <r>
      <rPr>
        <sz val="15"/>
        <rFont val="宋体"/>
        <family val="3"/>
        <charset val="134"/>
      </rPr>
      <t>明细</t>
    </r>
    <r>
      <rPr>
        <sz val="15"/>
        <rFont val="MingLiU"/>
        <charset val="134"/>
      </rPr>
      <t>表</t>
    </r>
  </si>
  <si>
    <t>单位：元</t>
    <phoneticPr fontId="1" type="noConversion"/>
  </si>
  <si>
    <t>序号</t>
  </si>
  <si>
    <t>项目名称</t>
  </si>
  <si>
    <t>禄丰市妥安乡人民政府</t>
  </si>
  <si>
    <t>一</t>
  </si>
  <si>
    <t>基本财力保障支出</t>
  </si>
  <si>
    <t>脱贫成效巩固工作经费</t>
  </si>
  <si>
    <t>转移支付</t>
  </si>
  <si>
    <t>农村社会事业</t>
  </si>
  <si>
    <t>乡村道路建设转移支付</t>
  </si>
  <si>
    <t>妥安村委会公用经费转移支付</t>
  </si>
  <si>
    <t>安乐村委会公用经费转移支付</t>
  </si>
  <si>
    <t>琅井村委会公用经费转移支付</t>
  </si>
  <si>
    <t>东山村委会公用经费转移支付</t>
  </si>
  <si>
    <t>柳青村委会公用经费转移支付</t>
  </si>
  <si>
    <t>罗申村委会公用经费转移支付</t>
  </si>
  <si>
    <t>波河罗村委会公用经费转移支付</t>
  </si>
  <si>
    <t>羊毛岭村委会公用经费转移支付</t>
  </si>
  <si>
    <r>
      <t>岭岗</t>
    </r>
    <r>
      <rPr>
        <sz val="12"/>
        <rFont val="MingLiU"/>
        <charset val="134"/>
      </rPr>
      <t>村委会公用经费转移支付</t>
    </r>
  </si>
  <si>
    <r>
      <t>高家村</t>
    </r>
    <r>
      <rPr>
        <sz val="12"/>
        <rFont val="MingLiU"/>
        <charset val="134"/>
      </rPr>
      <t>村委会公用经费转移支付</t>
    </r>
  </si>
  <si>
    <r>
      <t>习纳湾</t>
    </r>
    <r>
      <rPr>
        <sz val="12"/>
        <rFont val="MingLiU"/>
        <charset val="134"/>
      </rPr>
      <t>村委会公用经费转移支付</t>
    </r>
  </si>
  <si>
    <t>经费指标</t>
  </si>
  <si>
    <r>
      <t>2023年</t>
    </r>
    <r>
      <rPr>
        <sz val="12"/>
        <rFont val="宋体"/>
        <family val="3"/>
        <charset val="134"/>
      </rPr>
      <t>预算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</si>
</sst>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10804]#,##0.00#;\(\-#,##0.00#\);\ "/>
    <numFmt numFmtId="177" formatCode="0.00_);[Red]\(0.00\)"/>
    <numFmt numFmtId="182" formatCode="#,000.00"/>
  </numFmts>
  <fonts count="3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6"/>
      <color indexed="8"/>
      <name val="方正小标宋简体"/>
      <family val="4"/>
      <charset val="134"/>
    </font>
    <font>
      <sz val="16"/>
      <name val="方正小标宋简体"/>
      <family val="4"/>
      <charset val="134"/>
    </font>
    <font>
      <sz val="12"/>
      <name val="Times New Roman"/>
      <family val="1"/>
    </font>
    <font>
      <sz val="16"/>
      <color indexed="8"/>
      <name val="黑体"/>
      <family val="3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2"/>
    </font>
    <font>
      <b/>
      <sz val="10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name val="宋体"/>
      <family val="3"/>
      <charset val="134"/>
    </font>
    <font>
      <sz val="9"/>
      <name val="Times New Roman"/>
      <family val="1"/>
    </font>
    <font>
      <u/>
      <sz val="9"/>
      <name val="MingLiU"/>
      <charset val="134"/>
    </font>
    <font>
      <i/>
      <sz val="9"/>
      <name val="SimSun"/>
      <charset val="134"/>
    </font>
    <font>
      <sz val="11"/>
      <name val="Times New Roman"/>
      <family val="1"/>
    </font>
    <font>
      <sz val="15"/>
      <name val="宋体"/>
      <family val="3"/>
      <charset val="134"/>
    </font>
    <font>
      <sz val="15"/>
      <name val="MingLiU"/>
      <charset val="134"/>
    </font>
    <font>
      <sz val="13"/>
      <name val="Arial"/>
      <family val="2"/>
    </font>
    <font>
      <sz val="12"/>
      <name val="MingLiU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7">
    <xf numFmtId="0" fontId="0" fillId="0" borderId="0" xfId="0"/>
    <xf numFmtId="0" fontId="0" fillId="0" borderId="0" xfId="0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6" xfId="0" applyNumberFormat="1" applyBorder="1" applyAlignment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shrinkToFit="1"/>
    </xf>
    <xf numFmtId="4" fontId="5" fillId="0" borderId="5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left" vertical="center" shrinkToFit="1"/>
    </xf>
    <xf numFmtId="4" fontId="15" fillId="0" borderId="5" xfId="0" applyNumberFormat="1" applyFont="1" applyBorder="1" applyAlignment="1">
      <alignment horizontal="right" vertical="center" shrinkToFit="1"/>
    </xf>
    <xf numFmtId="4" fontId="5" fillId="0" borderId="11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 shrinkToFit="1"/>
    </xf>
    <xf numFmtId="4" fontId="0" fillId="0" borderId="0" xfId="0" applyNumberFormat="1" applyAlignment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4" fontId="5" fillId="0" borderId="13" xfId="0" applyNumberFormat="1" applyFont="1" applyFill="1" applyBorder="1" applyAlignment="1">
      <alignment horizontal="right" vertical="center" shrinkToFit="1"/>
    </xf>
    <xf numFmtId="4" fontId="15" fillId="0" borderId="13" xfId="0" applyNumberFormat="1" applyFont="1" applyBorder="1" applyAlignment="1">
      <alignment horizontal="right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4" fontId="5" fillId="0" borderId="14" xfId="0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vertical="center"/>
    </xf>
    <xf numFmtId="4" fontId="15" fillId="0" borderId="11" xfId="0" applyNumberFormat="1" applyFont="1" applyBorder="1" applyAlignment="1">
      <alignment horizontal="right" vertical="center" shrinkToFit="1"/>
    </xf>
    <xf numFmtId="4" fontId="15" fillId="0" borderId="14" xfId="0" applyNumberFormat="1" applyFont="1" applyBorder="1" applyAlignment="1">
      <alignment horizontal="right" vertical="center" shrinkToFit="1"/>
    </xf>
    <xf numFmtId="0" fontId="12" fillId="0" borderId="0" xfId="0" applyFont="1" applyFill="1" applyAlignment="1"/>
    <xf numFmtId="0" fontId="17" fillId="0" borderId="0" xfId="0" applyFont="1" applyFill="1" applyAlignment="1">
      <alignment horizontal="right"/>
    </xf>
    <xf numFmtId="0" fontId="14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5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3" fontId="15" fillId="0" borderId="5" xfId="0" applyNumberFormat="1" applyFont="1" applyBorder="1" applyAlignment="1">
      <alignment horizontal="right" vertical="center" shrinkToFit="1"/>
    </xf>
    <xf numFmtId="0" fontId="15" fillId="0" borderId="7" xfId="0" applyFont="1" applyBorder="1" applyAlignment="1">
      <alignment vertical="center" shrinkToFit="1"/>
    </xf>
    <xf numFmtId="177" fontId="0" fillId="0" borderId="6" xfId="0" applyNumberFormat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21" xfId="0" applyNumberFormat="1" applyBorder="1" applyAlignment="1">
      <alignment horizontal="center" vertical="center"/>
    </xf>
    <xf numFmtId="177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0" xfId="0" applyNumberFormat="1" applyAlignment="1">
      <alignment horizontal="center" vertical="center" wrapText="1"/>
    </xf>
    <xf numFmtId="0" fontId="0" fillId="0" borderId="6" xfId="0" applyFont="1" applyBorder="1" applyAlignment="1">
      <alignment horizontal="left" vertical="top"/>
    </xf>
    <xf numFmtId="182" fontId="23" fillId="0" borderId="6" xfId="0" applyNumberFormat="1" applyFont="1" applyBorder="1" applyAlignment="1">
      <alignment horizontal="center"/>
    </xf>
    <xf numFmtId="182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left"/>
    </xf>
    <xf numFmtId="0" fontId="24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/>
    </xf>
    <xf numFmtId="0" fontId="25" fillId="0" borderId="6" xfId="0" applyFont="1" applyBorder="1" applyAlignment="1">
      <alignment horizontal="right" vertical="top"/>
    </xf>
    <xf numFmtId="4" fontId="26" fillId="0" borderId="6" xfId="0" applyNumberFormat="1" applyFont="1" applyBorder="1" applyAlignment="1">
      <alignment horizontal="center"/>
    </xf>
    <xf numFmtId="182" fontId="26" fillId="0" borderId="6" xfId="0" applyNumberFormat="1" applyFont="1" applyBorder="1" applyAlignment="1">
      <alignment horizontal="center"/>
    </xf>
    <xf numFmtId="182" fontId="26" fillId="0" borderId="6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left"/>
    </xf>
    <xf numFmtId="0" fontId="30" fillId="0" borderId="6" xfId="0" applyFont="1" applyBorder="1" applyAlignment="1">
      <alignment horizontal="left" indent="6"/>
    </xf>
    <xf numFmtId="0" fontId="19" fillId="0" borderId="6" xfId="0" applyFont="1" applyBorder="1" applyAlignment="1">
      <alignment horizontal="left" vertical="top"/>
    </xf>
    <xf numFmtId="0" fontId="30" fillId="0" borderId="6" xfId="0" applyFont="1" applyBorder="1" applyAlignment="1">
      <alignment horizontal="left" indent="2"/>
    </xf>
    <xf numFmtId="0" fontId="30" fillId="0" borderId="6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center"/>
    </xf>
    <xf numFmtId="0" fontId="31" fillId="0" borderId="6" xfId="0" applyFont="1" applyBorder="1" applyAlignment="1">
      <alignment horizontal="left"/>
    </xf>
    <xf numFmtId="0" fontId="31" fillId="0" borderId="6" xfId="0" applyFont="1" applyBorder="1" applyAlignment="1">
      <alignment horizontal="center"/>
    </xf>
    <xf numFmtId="0" fontId="30" fillId="0" borderId="6" xfId="0" applyFont="1" applyBorder="1" applyAlignment="1">
      <alignment horizontal="left" indent="1"/>
    </xf>
    <xf numFmtId="0" fontId="30" fillId="0" borderId="6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15" fillId="0" borderId="4" xfId="0" applyNumberFormat="1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8" xfId="0" applyNumberFormat="1" applyFont="1" applyBorder="1" applyAlignment="1">
      <alignment horizontal="left" vertical="center" shrinkToFit="1"/>
    </xf>
    <xf numFmtId="0" fontId="15" fillId="0" borderId="2" xfId="0" applyNumberFormat="1" applyFont="1" applyBorder="1" applyAlignment="1">
      <alignment horizontal="left" vertical="center" shrinkToFit="1"/>
    </xf>
    <xf numFmtId="0" fontId="15" fillId="0" borderId="3" xfId="0" applyNumberFormat="1" applyFont="1" applyBorder="1" applyAlignment="1">
      <alignment horizontal="left" vertical="center" shrinkToFit="1"/>
    </xf>
    <xf numFmtId="0" fontId="15" fillId="0" borderId="12" xfId="0" applyNumberFormat="1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7" fillId="0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 applyProtection="1">
      <alignment horizontal="center" vertical="center" wrapText="1" readingOrder="1"/>
      <protection locked="0"/>
    </xf>
    <xf numFmtId="0" fontId="10" fillId="0" borderId="0" xfId="0" applyFont="1" applyFill="1" applyAlignment="1"/>
    <xf numFmtId="0" fontId="5" fillId="0" borderId="0" xfId="0" applyFont="1" applyFill="1" applyAlignment="1" applyProtection="1">
      <alignment horizontal="right" vertical="center" wrapText="1" readingOrder="1"/>
      <protection locked="0"/>
    </xf>
    <xf numFmtId="0" fontId="3" fillId="0" borderId="0" xfId="0" applyFont="1" applyFill="1" applyAlignment="1"/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2" xfId="0" applyNumberFormat="1" applyFont="1" applyFill="1" applyBorder="1" applyAlignment="1" applyProtection="1">
      <alignment vertical="top" wrapText="1"/>
      <protection locked="0"/>
    </xf>
    <xf numFmtId="0" fontId="3" fillId="0" borderId="3" xfId="0" applyNumberFormat="1" applyFont="1" applyFill="1" applyBorder="1" applyAlignment="1" applyProtection="1">
      <alignment vertical="top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27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0" fillId="0" borderId="20" xfId="0" applyBorder="1" applyAlignment="1">
      <alignment horizontal="center"/>
    </xf>
    <xf numFmtId="1" fontId="20" fillId="0" borderId="6" xfId="0" applyNumberFormat="1" applyFont="1" applyBorder="1" applyAlignment="1">
      <alignment vertical="center"/>
    </xf>
    <xf numFmtId="1" fontId="19" fillId="0" borderId="6" xfId="0" applyNumberFormat="1" applyFont="1" applyBorder="1"/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9" workbookViewId="0">
      <selection activeCell="J15" sqref="J15"/>
    </sheetView>
  </sheetViews>
  <sheetFormatPr defaultColWidth="9" defaultRowHeight="14"/>
  <cols>
    <col min="1" max="1" width="29.08984375" style="6" customWidth="1"/>
    <col min="2" max="4" width="0" style="6" hidden="1" customWidth="1"/>
    <col min="5" max="5" width="15.6328125" style="6" customWidth="1"/>
    <col min="6" max="6" width="29.26953125" style="6" customWidth="1"/>
    <col min="7" max="9" width="0" style="6" hidden="1" customWidth="1"/>
    <col min="10" max="10" width="15.6328125" style="55" customWidth="1"/>
    <col min="11" max="15" width="0" style="6" hidden="1" customWidth="1"/>
    <col min="16" max="16" width="9.453125" style="6" bestFit="1" customWidth="1"/>
    <col min="17" max="16384" width="9" style="6"/>
  </cols>
  <sheetData>
    <row r="1" spans="1:15" ht="21">
      <c r="A1" s="17" t="s">
        <v>94</v>
      </c>
      <c r="B1" s="18"/>
      <c r="C1" s="18"/>
      <c r="D1" s="18"/>
      <c r="E1" s="18"/>
      <c r="F1" s="18"/>
      <c r="G1" s="18"/>
      <c r="H1" s="18"/>
      <c r="I1" s="18"/>
      <c r="J1" s="19"/>
      <c r="K1" s="1"/>
      <c r="L1" s="1"/>
      <c r="M1" s="1"/>
      <c r="N1" s="1"/>
      <c r="O1" s="1"/>
    </row>
    <row r="2" spans="1:15" ht="27.5">
      <c r="A2" s="103" t="s">
        <v>317</v>
      </c>
      <c r="B2" s="103"/>
      <c r="C2" s="103"/>
      <c r="D2" s="103"/>
      <c r="E2" s="103"/>
      <c r="F2" s="103"/>
      <c r="G2" s="103"/>
      <c r="H2" s="103"/>
      <c r="I2" s="103"/>
      <c r="J2" s="103"/>
      <c r="K2" s="1"/>
      <c r="L2" s="1"/>
      <c r="M2" s="1"/>
      <c r="N2" s="1"/>
      <c r="O2" s="1"/>
    </row>
    <row r="3" spans="1:15" ht="15">
      <c r="A3" s="18"/>
      <c r="B3" s="18"/>
      <c r="C3" s="18"/>
      <c r="D3" s="18"/>
      <c r="E3" s="18"/>
      <c r="F3" s="18"/>
      <c r="G3" s="18"/>
      <c r="H3" s="18"/>
      <c r="I3" s="18"/>
      <c r="J3" s="19"/>
      <c r="K3" s="1"/>
      <c r="L3" s="1"/>
      <c r="M3" s="1"/>
      <c r="N3" s="1"/>
      <c r="O3" s="20" t="s">
        <v>95</v>
      </c>
    </row>
    <row r="4" spans="1:15" ht="15">
      <c r="A4" s="21"/>
      <c r="B4" s="18"/>
      <c r="C4" s="18"/>
      <c r="D4" s="18"/>
      <c r="E4" s="18"/>
      <c r="F4" s="18"/>
      <c r="G4" s="18"/>
      <c r="H4" s="22" t="s">
        <v>96</v>
      </c>
      <c r="I4" s="18"/>
      <c r="J4" s="23" t="s">
        <v>97</v>
      </c>
      <c r="K4" s="1"/>
      <c r="L4" s="1"/>
      <c r="M4" s="1"/>
      <c r="N4" s="1"/>
      <c r="O4" s="20" t="s">
        <v>98</v>
      </c>
    </row>
    <row r="5" spans="1:15">
      <c r="A5" s="104" t="s">
        <v>99</v>
      </c>
      <c r="B5" s="104" t="s">
        <v>86</v>
      </c>
      <c r="C5" s="104" t="s">
        <v>86</v>
      </c>
      <c r="D5" s="104" t="s">
        <v>86</v>
      </c>
      <c r="E5" s="104" t="s">
        <v>86</v>
      </c>
      <c r="F5" s="104" t="s">
        <v>100</v>
      </c>
      <c r="G5" s="104"/>
      <c r="H5" s="104"/>
      <c r="I5" s="104"/>
      <c r="J5" s="104"/>
      <c r="K5" s="24" t="s">
        <v>86</v>
      </c>
      <c r="L5" s="24" t="s">
        <v>86</v>
      </c>
      <c r="M5" s="24" t="s">
        <v>86</v>
      </c>
      <c r="N5" s="24" t="s">
        <v>86</v>
      </c>
      <c r="O5" s="25" t="s">
        <v>86</v>
      </c>
    </row>
    <row r="6" spans="1:15">
      <c r="A6" s="26" t="s">
        <v>101</v>
      </c>
      <c r="B6" s="27" t="s">
        <v>102</v>
      </c>
      <c r="C6" s="27" t="s">
        <v>103</v>
      </c>
      <c r="D6" s="27" t="s">
        <v>104</v>
      </c>
      <c r="E6" s="27" t="s">
        <v>105</v>
      </c>
      <c r="F6" s="27" t="s">
        <v>106</v>
      </c>
      <c r="G6" s="27" t="s">
        <v>102</v>
      </c>
      <c r="H6" s="27" t="s">
        <v>103</v>
      </c>
      <c r="I6" s="27" t="s">
        <v>104</v>
      </c>
      <c r="J6" s="28" t="s">
        <v>105</v>
      </c>
      <c r="K6" s="27" t="s">
        <v>107</v>
      </c>
      <c r="L6" s="27" t="s">
        <v>102</v>
      </c>
      <c r="M6" s="27" t="s">
        <v>103</v>
      </c>
      <c r="N6" s="27" t="s">
        <v>104</v>
      </c>
      <c r="O6" s="29" t="s">
        <v>105</v>
      </c>
    </row>
    <row r="7" spans="1:15">
      <c r="A7" s="30" t="s">
        <v>108</v>
      </c>
      <c r="B7" s="27" t="s">
        <v>109</v>
      </c>
      <c r="C7" s="31">
        <v>1337.92</v>
      </c>
      <c r="D7" s="31">
        <v>3257.57</v>
      </c>
      <c r="E7" s="70">
        <v>2194</v>
      </c>
      <c r="F7" s="32" t="s">
        <v>110</v>
      </c>
      <c r="G7" s="27" t="s">
        <v>111</v>
      </c>
      <c r="H7" s="31">
        <v>671.17</v>
      </c>
      <c r="I7" s="31">
        <v>1321.83</v>
      </c>
      <c r="J7" s="70">
        <v>887</v>
      </c>
      <c r="K7" s="32" t="s">
        <v>112</v>
      </c>
      <c r="L7" s="27" t="s">
        <v>113</v>
      </c>
      <c r="M7" s="31">
        <v>1231.92</v>
      </c>
      <c r="N7" s="31">
        <v>1315.8</v>
      </c>
      <c r="O7" s="34">
        <v>1315.8</v>
      </c>
    </row>
    <row r="8" spans="1:15">
      <c r="A8" s="30" t="s">
        <v>114</v>
      </c>
      <c r="B8" s="27" t="s">
        <v>115</v>
      </c>
      <c r="C8" s="35" t="s">
        <v>86</v>
      </c>
      <c r="D8" s="31">
        <v>253.03</v>
      </c>
      <c r="E8" s="70">
        <v>86</v>
      </c>
      <c r="F8" s="32" t="s">
        <v>116</v>
      </c>
      <c r="G8" s="27" t="s">
        <v>117</v>
      </c>
      <c r="H8" s="35" t="s">
        <v>86</v>
      </c>
      <c r="I8" s="35" t="s">
        <v>86</v>
      </c>
      <c r="J8" s="33"/>
      <c r="K8" s="32" t="s">
        <v>118</v>
      </c>
      <c r="L8" s="27" t="s">
        <v>119</v>
      </c>
      <c r="M8" s="31">
        <v>1195.33</v>
      </c>
      <c r="N8" s="31">
        <v>953.74</v>
      </c>
      <c r="O8" s="34">
        <v>953.74</v>
      </c>
    </row>
    <row r="9" spans="1:15">
      <c r="A9" s="30" t="s">
        <v>238</v>
      </c>
      <c r="B9" s="27" t="s">
        <v>120</v>
      </c>
      <c r="C9" s="35" t="s">
        <v>86</v>
      </c>
      <c r="D9" s="35" t="s">
        <v>86</v>
      </c>
      <c r="E9" s="70">
        <v>1</v>
      </c>
      <c r="F9" s="32" t="s">
        <v>121</v>
      </c>
      <c r="G9" s="27" t="s">
        <v>122</v>
      </c>
      <c r="H9" s="35" t="s">
        <v>86</v>
      </c>
      <c r="I9" s="35" t="s">
        <v>86</v>
      </c>
      <c r="J9" s="33"/>
      <c r="K9" s="32" t="s">
        <v>123</v>
      </c>
      <c r="L9" s="27" t="s">
        <v>124</v>
      </c>
      <c r="M9" s="31">
        <v>36.590000000000003</v>
      </c>
      <c r="N9" s="31">
        <v>362.06</v>
      </c>
      <c r="O9" s="34">
        <v>362.06</v>
      </c>
    </row>
    <row r="10" spans="1:15">
      <c r="A10" s="30" t="s">
        <v>239</v>
      </c>
      <c r="B10" s="27" t="s">
        <v>125</v>
      </c>
      <c r="C10" s="35" t="s">
        <v>86</v>
      </c>
      <c r="D10" s="35" t="s">
        <v>86</v>
      </c>
      <c r="E10" s="33"/>
      <c r="F10" s="32" t="s">
        <v>126</v>
      </c>
      <c r="G10" s="27" t="s">
        <v>127</v>
      </c>
      <c r="H10" s="35" t="s">
        <v>86</v>
      </c>
      <c r="I10" s="35" t="s">
        <v>86</v>
      </c>
      <c r="J10" s="33"/>
      <c r="K10" s="32" t="s">
        <v>128</v>
      </c>
      <c r="L10" s="27" t="s">
        <v>129</v>
      </c>
      <c r="M10" s="31">
        <v>106</v>
      </c>
      <c r="N10" s="31">
        <v>2271.84</v>
      </c>
      <c r="O10" s="34">
        <v>939.21</v>
      </c>
    </row>
    <row r="11" spans="1:15">
      <c r="A11" s="30" t="s">
        <v>240</v>
      </c>
      <c r="B11" s="27" t="s">
        <v>130</v>
      </c>
      <c r="C11" s="35" t="s">
        <v>86</v>
      </c>
      <c r="D11" s="35" t="s">
        <v>86</v>
      </c>
      <c r="E11" s="33"/>
      <c r="F11" s="32" t="s">
        <v>131</v>
      </c>
      <c r="G11" s="27" t="s">
        <v>132</v>
      </c>
      <c r="H11" s="35" t="s">
        <v>86</v>
      </c>
      <c r="I11" s="35" t="s">
        <v>86</v>
      </c>
      <c r="J11" s="33"/>
      <c r="K11" s="32" t="s">
        <v>133</v>
      </c>
      <c r="L11" s="27" t="s">
        <v>134</v>
      </c>
      <c r="M11" s="31">
        <v>7.85</v>
      </c>
      <c r="N11" s="31">
        <v>1146.71</v>
      </c>
      <c r="O11" s="34">
        <v>250.5</v>
      </c>
    </row>
    <row r="12" spans="1:15">
      <c r="A12" s="30" t="s">
        <v>241</v>
      </c>
      <c r="B12" s="27" t="s">
        <v>135</v>
      </c>
      <c r="C12" s="35" t="s">
        <v>86</v>
      </c>
      <c r="D12" s="35" t="s">
        <v>86</v>
      </c>
      <c r="E12" s="33"/>
      <c r="F12" s="32" t="s">
        <v>136</v>
      </c>
      <c r="G12" s="27" t="s">
        <v>137</v>
      </c>
      <c r="H12" s="35" t="s">
        <v>86</v>
      </c>
      <c r="I12" s="35" t="s">
        <v>86</v>
      </c>
      <c r="J12" s="70">
        <v>3</v>
      </c>
      <c r="K12" s="32" t="s">
        <v>138</v>
      </c>
      <c r="L12" s="27" t="s">
        <v>139</v>
      </c>
      <c r="M12" s="31">
        <v>98.15</v>
      </c>
      <c r="N12" s="31">
        <v>1125.1300000000001</v>
      </c>
      <c r="O12" s="34">
        <v>688.71</v>
      </c>
    </row>
    <row r="13" spans="1:15">
      <c r="A13" s="30" t="s">
        <v>242</v>
      </c>
      <c r="B13" s="27" t="s">
        <v>140</v>
      </c>
      <c r="C13" s="35" t="s">
        <v>86</v>
      </c>
      <c r="D13" s="35" t="s">
        <v>86</v>
      </c>
      <c r="E13" s="33"/>
      <c r="F13" s="32" t="s">
        <v>141</v>
      </c>
      <c r="G13" s="27" t="s">
        <v>142</v>
      </c>
      <c r="H13" s="31">
        <v>46.31</v>
      </c>
      <c r="I13" s="31">
        <v>54.99</v>
      </c>
      <c r="J13" s="70">
        <v>52</v>
      </c>
      <c r="K13" s="32" t="s">
        <v>143</v>
      </c>
      <c r="L13" s="27" t="s">
        <v>144</v>
      </c>
      <c r="M13" s="35" t="s">
        <v>86</v>
      </c>
      <c r="N13" s="35" t="s">
        <v>86</v>
      </c>
      <c r="O13" s="36" t="s">
        <v>86</v>
      </c>
    </row>
    <row r="14" spans="1:15">
      <c r="A14" s="37" t="s">
        <v>243</v>
      </c>
      <c r="B14" s="27" t="s">
        <v>145</v>
      </c>
      <c r="C14" s="27" t="s">
        <v>86</v>
      </c>
      <c r="D14" s="32" t="s">
        <v>86</v>
      </c>
      <c r="E14" s="33"/>
      <c r="F14" s="32" t="s">
        <v>146</v>
      </c>
      <c r="G14" s="27" t="s">
        <v>147</v>
      </c>
      <c r="H14" s="31">
        <v>164.83</v>
      </c>
      <c r="I14" s="31">
        <v>1075.6099999999999</v>
      </c>
      <c r="J14" s="70">
        <v>402</v>
      </c>
      <c r="K14" s="32" t="s">
        <v>148</v>
      </c>
      <c r="L14" s="27" t="s">
        <v>149</v>
      </c>
      <c r="M14" s="35" t="s">
        <v>86</v>
      </c>
      <c r="N14" s="35" t="s">
        <v>86</v>
      </c>
      <c r="O14" s="36" t="s">
        <v>86</v>
      </c>
    </row>
    <row r="15" spans="1:15">
      <c r="A15" s="30" t="s">
        <v>86</v>
      </c>
      <c r="B15" s="27" t="s">
        <v>150</v>
      </c>
      <c r="C15" s="27" t="s">
        <v>86</v>
      </c>
      <c r="D15" s="32" t="s">
        <v>86</v>
      </c>
      <c r="E15" s="35" t="s">
        <v>86</v>
      </c>
      <c r="F15" s="32" t="s">
        <v>151</v>
      </c>
      <c r="G15" s="27" t="s">
        <v>152</v>
      </c>
      <c r="H15" s="31">
        <v>75.8</v>
      </c>
      <c r="I15" s="31">
        <v>140.83000000000001</v>
      </c>
      <c r="J15" s="70">
        <v>86</v>
      </c>
      <c r="K15" s="32" t="s">
        <v>153</v>
      </c>
      <c r="L15" s="27" t="s">
        <v>154</v>
      </c>
      <c r="M15" s="35" t="s">
        <v>86</v>
      </c>
      <c r="N15" s="35" t="s">
        <v>86</v>
      </c>
      <c r="O15" s="36" t="s">
        <v>86</v>
      </c>
    </row>
    <row r="16" spans="1:15">
      <c r="A16" s="30" t="s">
        <v>86</v>
      </c>
      <c r="B16" s="27" t="s">
        <v>155</v>
      </c>
      <c r="C16" s="27" t="s">
        <v>86</v>
      </c>
      <c r="D16" s="32" t="s">
        <v>86</v>
      </c>
      <c r="E16" s="35" t="s">
        <v>86</v>
      </c>
      <c r="F16" s="32" t="s">
        <v>156</v>
      </c>
      <c r="G16" s="27" t="s">
        <v>157</v>
      </c>
      <c r="H16" s="35" t="s">
        <v>86</v>
      </c>
      <c r="I16" s="31">
        <v>287.22000000000003</v>
      </c>
      <c r="J16" s="70">
        <v>139</v>
      </c>
      <c r="K16" s="32" t="s">
        <v>86</v>
      </c>
      <c r="L16" s="27" t="s">
        <v>158</v>
      </c>
      <c r="M16" s="35" t="s">
        <v>86</v>
      </c>
      <c r="N16" s="35" t="s">
        <v>86</v>
      </c>
      <c r="O16" s="36" t="s">
        <v>86</v>
      </c>
    </row>
    <row r="17" spans="1:16">
      <c r="A17" s="30" t="s">
        <v>86</v>
      </c>
      <c r="B17" s="27" t="s">
        <v>159</v>
      </c>
      <c r="C17" s="35" t="s">
        <v>86</v>
      </c>
      <c r="D17" s="35" t="s">
        <v>86</v>
      </c>
      <c r="E17" s="35" t="s">
        <v>86</v>
      </c>
      <c r="F17" s="32" t="s">
        <v>160</v>
      </c>
      <c r="G17" s="27" t="s">
        <v>161</v>
      </c>
      <c r="H17" s="31">
        <v>15.3</v>
      </c>
      <c r="I17" s="31">
        <v>255.03</v>
      </c>
      <c r="J17" s="70">
        <v>21</v>
      </c>
      <c r="K17" s="27" t="s">
        <v>162</v>
      </c>
      <c r="L17" s="27" t="s">
        <v>163</v>
      </c>
      <c r="M17" s="27" t="s">
        <v>164</v>
      </c>
      <c r="N17" s="27" t="s">
        <v>164</v>
      </c>
      <c r="O17" s="29" t="s">
        <v>164</v>
      </c>
    </row>
    <row r="18" spans="1:16">
      <c r="A18" s="30" t="s">
        <v>86</v>
      </c>
      <c r="B18" s="27" t="s">
        <v>165</v>
      </c>
      <c r="C18" s="35" t="s">
        <v>86</v>
      </c>
      <c r="D18" s="35" t="s">
        <v>86</v>
      </c>
      <c r="E18" s="35" t="s">
        <v>86</v>
      </c>
      <c r="F18" s="32" t="s">
        <v>166</v>
      </c>
      <c r="G18" s="27" t="s">
        <v>167</v>
      </c>
      <c r="H18" s="31">
        <v>304.85000000000002</v>
      </c>
      <c r="I18" s="31">
        <v>87.79</v>
      </c>
      <c r="J18" s="70">
        <v>524</v>
      </c>
      <c r="K18" s="32" t="s">
        <v>168</v>
      </c>
      <c r="L18" s="27" t="s">
        <v>169</v>
      </c>
      <c r="M18" s="27" t="s">
        <v>164</v>
      </c>
      <c r="N18" s="27" t="s">
        <v>164</v>
      </c>
      <c r="O18" s="34">
        <v>2255.0100000000002</v>
      </c>
    </row>
    <row r="19" spans="1:16">
      <c r="A19" s="30" t="s">
        <v>86</v>
      </c>
      <c r="B19" s="27" t="s">
        <v>170</v>
      </c>
      <c r="C19" s="35" t="s">
        <v>86</v>
      </c>
      <c r="D19" s="35" t="s">
        <v>86</v>
      </c>
      <c r="E19" s="35" t="s">
        <v>86</v>
      </c>
      <c r="F19" s="32" t="s">
        <v>171</v>
      </c>
      <c r="G19" s="27" t="s">
        <v>172</v>
      </c>
      <c r="H19" s="35" t="s">
        <v>86</v>
      </c>
      <c r="I19" s="35" t="s">
        <v>86</v>
      </c>
      <c r="J19" s="33"/>
      <c r="K19" s="32" t="s">
        <v>173</v>
      </c>
      <c r="L19" s="27" t="s">
        <v>174</v>
      </c>
      <c r="M19" s="27" t="s">
        <v>164</v>
      </c>
      <c r="N19" s="27" t="s">
        <v>164</v>
      </c>
      <c r="O19" s="34">
        <v>912.76</v>
      </c>
    </row>
    <row r="20" spans="1:16">
      <c r="A20" s="30"/>
      <c r="B20" s="27"/>
      <c r="C20" s="35"/>
      <c r="D20" s="35"/>
      <c r="E20" s="35"/>
      <c r="F20" s="32" t="s">
        <v>244</v>
      </c>
      <c r="G20" s="27" t="s">
        <v>175</v>
      </c>
      <c r="H20" s="35" t="s">
        <v>86</v>
      </c>
      <c r="I20" s="35" t="s">
        <v>86</v>
      </c>
      <c r="J20" s="33"/>
      <c r="K20" s="32" t="s">
        <v>176</v>
      </c>
      <c r="L20" s="27" t="s">
        <v>177</v>
      </c>
      <c r="M20" s="27" t="s">
        <v>164</v>
      </c>
      <c r="N20" s="27" t="s">
        <v>164</v>
      </c>
      <c r="O20" s="34">
        <v>528.92999999999995</v>
      </c>
    </row>
    <row r="21" spans="1:16">
      <c r="A21" s="30" t="s">
        <v>86</v>
      </c>
      <c r="B21" s="27" t="s">
        <v>178</v>
      </c>
      <c r="C21" s="35" t="s">
        <v>86</v>
      </c>
      <c r="D21" s="35" t="s">
        <v>86</v>
      </c>
      <c r="E21" s="35" t="s">
        <v>86</v>
      </c>
      <c r="F21" s="32" t="s">
        <v>179</v>
      </c>
      <c r="G21" s="27" t="s">
        <v>180</v>
      </c>
      <c r="H21" s="35" t="s">
        <v>86</v>
      </c>
      <c r="I21" s="35" t="s">
        <v>86</v>
      </c>
      <c r="J21" s="33"/>
      <c r="K21" s="32" t="s">
        <v>181</v>
      </c>
      <c r="L21" s="27" t="s">
        <v>182</v>
      </c>
      <c r="M21" s="27" t="s">
        <v>164</v>
      </c>
      <c r="N21" s="27" t="s">
        <v>164</v>
      </c>
      <c r="O21" s="34">
        <v>537.79</v>
      </c>
    </row>
    <row r="22" spans="1:16">
      <c r="A22" s="30" t="s">
        <v>86</v>
      </c>
      <c r="B22" s="27" t="s">
        <v>183</v>
      </c>
      <c r="C22" s="35" t="s">
        <v>86</v>
      </c>
      <c r="D22" s="35" t="s">
        <v>86</v>
      </c>
      <c r="E22" s="35" t="s">
        <v>86</v>
      </c>
      <c r="F22" s="32" t="s">
        <v>184</v>
      </c>
      <c r="G22" s="27" t="s">
        <v>185</v>
      </c>
      <c r="H22" s="35" t="s">
        <v>86</v>
      </c>
      <c r="I22" s="35" t="s">
        <v>86</v>
      </c>
      <c r="J22" s="33"/>
      <c r="K22" s="32" t="s">
        <v>186</v>
      </c>
      <c r="L22" s="27" t="s">
        <v>187</v>
      </c>
      <c r="M22" s="27" t="s">
        <v>164</v>
      </c>
      <c r="N22" s="27" t="s">
        <v>164</v>
      </c>
      <c r="O22" s="36" t="s">
        <v>86</v>
      </c>
    </row>
    <row r="23" spans="1:16">
      <c r="A23" s="30" t="s">
        <v>86</v>
      </c>
      <c r="B23" s="27" t="s">
        <v>188</v>
      </c>
      <c r="C23" s="35" t="s">
        <v>86</v>
      </c>
      <c r="D23" s="35" t="s">
        <v>86</v>
      </c>
      <c r="E23" s="35" t="s">
        <v>86</v>
      </c>
      <c r="F23" s="32" t="s">
        <v>189</v>
      </c>
      <c r="G23" s="27" t="s">
        <v>190</v>
      </c>
      <c r="H23" s="35" t="s">
        <v>86</v>
      </c>
      <c r="I23" s="35" t="s">
        <v>86</v>
      </c>
      <c r="J23" s="33"/>
      <c r="K23" s="32" t="s">
        <v>191</v>
      </c>
      <c r="L23" s="27" t="s">
        <v>192</v>
      </c>
      <c r="M23" s="27" t="s">
        <v>164</v>
      </c>
      <c r="N23" s="27" t="s">
        <v>164</v>
      </c>
      <c r="O23" s="36" t="s">
        <v>86</v>
      </c>
    </row>
    <row r="24" spans="1:16">
      <c r="A24" s="30" t="s">
        <v>86</v>
      </c>
      <c r="B24" s="27" t="s">
        <v>193</v>
      </c>
      <c r="C24" s="35" t="s">
        <v>86</v>
      </c>
      <c r="D24" s="35" t="s">
        <v>86</v>
      </c>
      <c r="E24" s="35" t="s">
        <v>86</v>
      </c>
      <c r="F24" s="32" t="s">
        <v>194</v>
      </c>
      <c r="G24" s="27" t="s">
        <v>195</v>
      </c>
      <c r="H24" s="35" t="s">
        <v>86</v>
      </c>
      <c r="I24" s="35" t="s">
        <v>86</v>
      </c>
      <c r="J24" s="33"/>
      <c r="K24" s="32" t="s">
        <v>196</v>
      </c>
      <c r="L24" s="27" t="s">
        <v>197</v>
      </c>
      <c r="M24" s="27" t="s">
        <v>164</v>
      </c>
      <c r="N24" s="27" t="s">
        <v>164</v>
      </c>
      <c r="O24" s="36" t="s">
        <v>86</v>
      </c>
    </row>
    <row r="25" spans="1:16">
      <c r="A25" s="30" t="s">
        <v>86</v>
      </c>
      <c r="B25" s="27" t="s">
        <v>198</v>
      </c>
      <c r="C25" s="35" t="s">
        <v>86</v>
      </c>
      <c r="D25" s="35" t="s">
        <v>86</v>
      </c>
      <c r="E25" s="35" t="s">
        <v>86</v>
      </c>
      <c r="F25" s="32" t="s">
        <v>199</v>
      </c>
      <c r="G25" s="27" t="s">
        <v>200</v>
      </c>
      <c r="H25" s="31">
        <v>59.66</v>
      </c>
      <c r="I25" s="31">
        <v>296.13</v>
      </c>
      <c r="J25" s="70">
        <v>76</v>
      </c>
      <c r="K25" s="32" t="s">
        <v>201</v>
      </c>
      <c r="L25" s="27" t="s">
        <v>202</v>
      </c>
      <c r="M25" s="27" t="s">
        <v>164</v>
      </c>
      <c r="N25" s="27" t="s">
        <v>164</v>
      </c>
      <c r="O25" s="34">
        <v>275.52999999999997</v>
      </c>
    </row>
    <row r="26" spans="1:16">
      <c r="A26" s="30" t="s">
        <v>86</v>
      </c>
      <c r="B26" s="27" t="s">
        <v>203</v>
      </c>
      <c r="C26" s="35" t="s">
        <v>86</v>
      </c>
      <c r="D26" s="35" t="s">
        <v>86</v>
      </c>
      <c r="E26" s="35" t="s">
        <v>86</v>
      </c>
      <c r="F26" s="32" t="s">
        <v>204</v>
      </c>
      <c r="G26" s="27" t="s">
        <v>205</v>
      </c>
      <c r="H26" s="35" t="s">
        <v>86</v>
      </c>
      <c r="I26" s="35" t="s">
        <v>86</v>
      </c>
      <c r="J26" s="33"/>
      <c r="K26" s="32" t="s">
        <v>206</v>
      </c>
      <c r="L26" s="27" t="s">
        <v>207</v>
      </c>
      <c r="M26" s="27" t="s">
        <v>164</v>
      </c>
      <c r="N26" s="27" t="s">
        <v>164</v>
      </c>
      <c r="O26" s="36" t="s">
        <v>86</v>
      </c>
    </row>
    <row r="27" spans="1:16">
      <c r="A27" s="30" t="s">
        <v>86</v>
      </c>
      <c r="B27" s="27" t="s">
        <v>208</v>
      </c>
      <c r="C27" s="35" t="s">
        <v>86</v>
      </c>
      <c r="D27" s="35" t="s">
        <v>86</v>
      </c>
      <c r="E27" s="35" t="s">
        <v>86</v>
      </c>
      <c r="F27" s="32" t="s">
        <v>245</v>
      </c>
      <c r="G27" s="27" t="s">
        <v>209</v>
      </c>
      <c r="H27" s="35" t="s">
        <v>86</v>
      </c>
      <c r="I27" s="31">
        <v>68.2</v>
      </c>
      <c r="J27" s="70">
        <v>1</v>
      </c>
      <c r="K27" s="32" t="s">
        <v>86</v>
      </c>
      <c r="L27" s="27" t="s">
        <v>210</v>
      </c>
      <c r="M27" s="27" t="s">
        <v>86</v>
      </c>
      <c r="N27" s="27" t="s">
        <v>86</v>
      </c>
      <c r="O27" s="36" t="s">
        <v>86</v>
      </c>
    </row>
    <row r="28" spans="1:16">
      <c r="A28" s="30" t="s">
        <v>86</v>
      </c>
      <c r="B28" s="27" t="s">
        <v>211</v>
      </c>
      <c r="C28" s="35" t="s">
        <v>86</v>
      </c>
      <c r="D28" s="35" t="s">
        <v>86</v>
      </c>
      <c r="E28" s="35" t="s">
        <v>86</v>
      </c>
      <c r="F28" s="32" t="s">
        <v>246</v>
      </c>
      <c r="G28" s="27" t="s">
        <v>212</v>
      </c>
      <c r="H28" s="35" t="s">
        <v>86</v>
      </c>
      <c r="I28" s="35" t="s">
        <v>86</v>
      </c>
      <c r="J28" s="70">
        <v>4</v>
      </c>
      <c r="K28" s="32" t="s">
        <v>86</v>
      </c>
      <c r="L28" s="27" t="s">
        <v>213</v>
      </c>
      <c r="M28" s="27" t="s">
        <v>86</v>
      </c>
      <c r="N28" s="27" t="s">
        <v>86</v>
      </c>
      <c r="O28" s="36" t="s">
        <v>86</v>
      </c>
    </row>
    <row r="29" spans="1:16">
      <c r="A29" s="30" t="s">
        <v>86</v>
      </c>
      <c r="B29" s="27" t="s">
        <v>214</v>
      </c>
      <c r="C29" s="35" t="s">
        <v>86</v>
      </c>
      <c r="D29" s="35" t="s">
        <v>86</v>
      </c>
      <c r="E29" s="35" t="s">
        <v>86</v>
      </c>
      <c r="F29" s="32" t="s">
        <v>247</v>
      </c>
      <c r="G29" s="27" t="s">
        <v>215</v>
      </c>
      <c r="H29" s="35" t="s">
        <v>86</v>
      </c>
      <c r="I29" s="35" t="s">
        <v>86</v>
      </c>
      <c r="J29" s="70">
        <v>86</v>
      </c>
      <c r="K29" s="32" t="s">
        <v>86</v>
      </c>
      <c r="L29" s="27" t="s">
        <v>216</v>
      </c>
      <c r="M29" s="27" t="s">
        <v>86</v>
      </c>
      <c r="N29" s="32" t="s">
        <v>86</v>
      </c>
      <c r="O29" s="36" t="s">
        <v>86</v>
      </c>
    </row>
    <row r="30" spans="1:16">
      <c r="A30" s="30" t="s">
        <v>86</v>
      </c>
      <c r="B30" s="27" t="s">
        <v>217</v>
      </c>
      <c r="C30" s="35" t="s">
        <v>86</v>
      </c>
      <c r="D30" s="35" t="s">
        <v>86</v>
      </c>
      <c r="E30" s="35" t="s">
        <v>86</v>
      </c>
      <c r="F30" s="38" t="s">
        <v>248</v>
      </c>
      <c r="G30" s="39" t="s">
        <v>86</v>
      </c>
      <c r="H30" s="40" t="s">
        <v>86</v>
      </c>
      <c r="I30" s="38" t="s">
        <v>86</v>
      </c>
      <c r="J30" s="33"/>
      <c r="K30" s="39" t="s">
        <v>86</v>
      </c>
      <c r="L30" s="27" t="s">
        <v>218</v>
      </c>
      <c r="M30" s="31">
        <v>1337.92</v>
      </c>
      <c r="N30" s="31">
        <v>3587.63</v>
      </c>
      <c r="O30" s="34">
        <v>2255.0100000000002</v>
      </c>
      <c r="P30" s="41"/>
    </row>
    <row r="31" spans="1:16">
      <c r="A31" s="30"/>
      <c r="B31" s="27"/>
      <c r="C31" s="35"/>
      <c r="D31" s="35"/>
      <c r="E31" s="35"/>
      <c r="F31" s="38" t="s">
        <v>249</v>
      </c>
      <c r="G31" s="39"/>
      <c r="H31" s="40"/>
      <c r="I31" s="38"/>
      <c r="J31" s="33"/>
      <c r="K31" s="39"/>
      <c r="L31" s="27"/>
      <c r="M31" s="31"/>
      <c r="N31" s="31"/>
      <c r="O31" s="34"/>
      <c r="P31" s="41"/>
    </row>
    <row r="32" spans="1:16">
      <c r="A32" s="30"/>
      <c r="B32" s="27"/>
      <c r="C32" s="35"/>
      <c r="D32" s="35"/>
      <c r="E32" s="35"/>
      <c r="F32" s="38" t="s">
        <v>250</v>
      </c>
      <c r="G32" s="39"/>
      <c r="H32" s="40"/>
      <c r="I32" s="38"/>
      <c r="J32" s="33"/>
      <c r="K32" s="39"/>
      <c r="L32" s="27"/>
      <c r="M32" s="31"/>
      <c r="N32" s="31"/>
      <c r="O32" s="34"/>
      <c r="P32" s="41"/>
    </row>
    <row r="33" spans="1:15">
      <c r="A33" s="42" t="s">
        <v>219</v>
      </c>
      <c r="B33" s="27" t="s">
        <v>220</v>
      </c>
      <c r="C33" s="31">
        <v>1337.92</v>
      </c>
      <c r="D33" s="31">
        <v>3257.57</v>
      </c>
      <c r="E33" s="33">
        <v>2281</v>
      </c>
      <c r="F33" s="43" t="s">
        <v>221</v>
      </c>
      <c r="G33" s="38" t="s">
        <v>86</v>
      </c>
      <c r="H33" s="44" t="s">
        <v>86</v>
      </c>
      <c r="I33" s="38" t="s">
        <v>86</v>
      </c>
      <c r="J33" s="56">
        <v>2281</v>
      </c>
      <c r="K33" s="38" t="s">
        <v>86</v>
      </c>
      <c r="L33" s="27" t="s">
        <v>222</v>
      </c>
      <c r="M33" s="27" t="s">
        <v>164</v>
      </c>
      <c r="N33" s="27" t="s">
        <v>164</v>
      </c>
      <c r="O33" s="36" t="s">
        <v>86</v>
      </c>
    </row>
    <row r="34" spans="1:15">
      <c r="A34" s="30"/>
      <c r="B34" s="27" t="s">
        <v>223</v>
      </c>
      <c r="C34" s="35" t="s">
        <v>86</v>
      </c>
      <c r="D34" s="35" t="s">
        <v>86</v>
      </c>
      <c r="E34" s="33"/>
      <c r="F34" s="38"/>
      <c r="G34" s="38" t="s">
        <v>86</v>
      </c>
      <c r="H34" s="44" t="s">
        <v>86</v>
      </c>
      <c r="I34" s="38" t="s">
        <v>86</v>
      </c>
      <c r="J34" s="45"/>
      <c r="K34" s="38" t="s">
        <v>86</v>
      </c>
      <c r="L34" s="27" t="s">
        <v>224</v>
      </c>
      <c r="M34" s="27" t="s">
        <v>164</v>
      </c>
      <c r="N34" s="27" t="s">
        <v>164</v>
      </c>
      <c r="O34" s="36" t="s">
        <v>86</v>
      </c>
    </row>
    <row r="35" spans="1:15">
      <c r="A35" s="30" t="s">
        <v>225</v>
      </c>
      <c r="B35" s="27" t="s">
        <v>226</v>
      </c>
      <c r="C35" s="35" t="s">
        <v>86</v>
      </c>
      <c r="D35" s="31">
        <v>330.06</v>
      </c>
      <c r="E35" s="33"/>
      <c r="F35" s="38" t="s">
        <v>227</v>
      </c>
      <c r="G35" s="38" t="s">
        <v>228</v>
      </c>
      <c r="H35" s="44" t="s">
        <v>86</v>
      </c>
      <c r="I35" s="38" t="s">
        <v>86</v>
      </c>
      <c r="J35" s="56"/>
      <c r="K35" s="38" t="s">
        <v>229</v>
      </c>
      <c r="L35" s="27" t="s">
        <v>230</v>
      </c>
      <c r="M35" s="27" t="s">
        <v>164</v>
      </c>
      <c r="N35" s="27" t="s">
        <v>164</v>
      </c>
      <c r="O35" s="36" t="s">
        <v>86</v>
      </c>
    </row>
    <row r="36" spans="1:15">
      <c r="A36" s="30" t="s">
        <v>86</v>
      </c>
      <c r="B36" s="27" t="s">
        <v>231</v>
      </c>
      <c r="C36" s="35" t="s">
        <v>86</v>
      </c>
      <c r="D36" s="35" t="s">
        <v>86</v>
      </c>
      <c r="E36" s="35" t="s">
        <v>86</v>
      </c>
      <c r="F36" s="38" t="s">
        <v>86</v>
      </c>
      <c r="G36" s="38" t="s">
        <v>86</v>
      </c>
      <c r="H36" s="44" t="s">
        <v>86</v>
      </c>
      <c r="I36" s="38" t="s">
        <v>86</v>
      </c>
      <c r="J36" s="45" t="s">
        <v>86</v>
      </c>
      <c r="K36" s="38" t="s">
        <v>86</v>
      </c>
      <c r="L36" s="27" t="s">
        <v>232</v>
      </c>
      <c r="M36" s="27" t="s">
        <v>86</v>
      </c>
      <c r="N36" s="32" t="s">
        <v>86</v>
      </c>
      <c r="O36" s="36" t="s">
        <v>86</v>
      </c>
    </row>
    <row r="37" spans="1:15">
      <c r="A37" s="42" t="s">
        <v>86</v>
      </c>
      <c r="B37" s="27" t="s">
        <v>233</v>
      </c>
      <c r="C37" s="35" t="s">
        <v>86</v>
      </c>
      <c r="D37" s="35" t="s">
        <v>86</v>
      </c>
      <c r="E37" s="35" t="s">
        <v>86</v>
      </c>
      <c r="F37" s="38" t="s">
        <v>86</v>
      </c>
      <c r="G37" s="38" t="s">
        <v>86</v>
      </c>
      <c r="H37" s="38" t="s">
        <v>86</v>
      </c>
      <c r="I37" s="38" t="s">
        <v>86</v>
      </c>
      <c r="J37" s="45" t="s">
        <v>86</v>
      </c>
      <c r="K37" s="38" t="s">
        <v>86</v>
      </c>
      <c r="L37" s="27" t="s">
        <v>234</v>
      </c>
      <c r="M37" s="32" t="s">
        <v>86</v>
      </c>
      <c r="N37" s="32" t="s">
        <v>86</v>
      </c>
      <c r="O37" s="36" t="s">
        <v>86</v>
      </c>
    </row>
    <row r="38" spans="1:15" ht="14.5" thickBot="1">
      <c r="A38" s="46" t="s">
        <v>235</v>
      </c>
      <c r="B38" s="47" t="s">
        <v>236</v>
      </c>
      <c r="C38" s="48">
        <v>1337.92</v>
      </c>
      <c r="D38" s="48">
        <v>3587.63</v>
      </c>
      <c r="E38" s="49">
        <v>2281</v>
      </c>
      <c r="F38" s="50" t="s">
        <v>235</v>
      </c>
      <c r="G38" s="51" t="s">
        <v>86</v>
      </c>
      <c r="H38" s="52" t="s">
        <v>86</v>
      </c>
      <c r="I38" s="53" t="s">
        <v>86</v>
      </c>
      <c r="J38" s="57">
        <v>2281</v>
      </c>
      <c r="K38" s="51" t="s">
        <v>86</v>
      </c>
      <c r="L38" s="47" t="s">
        <v>237</v>
      </c>
      <c r="M38" s="48">
        <v>1337.92</v>
      </c>
      <c r="N38" s="48">
        <v>3587.63</v>
      </c>
      <c r="O38" s="54">
        <v>3615.01</v>
      </c>
    </row>
  </sheetData>
  <mergeCells count="3">
    <mergeCell ref="A2:J2"/>
    <mergeCell ref="A5:E5"/>
    <mergeCell ref="F5:J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D41" sqref="D41"/>
    </sheetView>
  </sheetViews>
  <sheetFormatPr defaultRowHeight="14"/>
  <cols>
    <col min="1" max="1" width="5.1796875" customWidth="1"/>
    <col min="2" max="2" width="5" customWidth="1"/>
    <col min="3" max="3" width="4.90625" customWidth="1"/>
    <col min="4" max="4" width="48.36328125" customWidth="1"/>
    <col min="5" max="5" width="18.90625" customWidth="1"/>
  </cols>
  <sheetData>
    <row r="1" spans="1:5" s="6" customFormat="1" ht="21">
      <c r="A1" s="58" t="s">
        <v>251</v>
      </c>
      <c r="B1" s="1"/>
      <c r="C1" s="1"/>
      <c r="D1" s="1"/>
      <c r="E1" s="59"/>
    </row>
    <row r="2" spans="1:5" s="6" customFormat="1" ht="27" customHeight="1">
      <c r="A2" s="105" t="s">
        <v>318</v>
      </c>
      <c r="B2" s="105"/>
      <c r="C2" s="105"/>
      <c r="D2" s="105"/>
      <c r="E2" s="105"/>
    </row>
    <row r="3" spans="1:5" s="6" customFormat="1" ht="15">
      <c r="A3" s="60"/>
      <c r="B3" s="61"/>
      <c r="C3" s="61"/>
      <c r="D3" s="61"/>
      <c r="E3" s="62" t="s">
        <v>252</v>
      </c>
    </row>
    <row r="4" spans="1:5" s="63" customFormat="1" ht="15">
      <c r="A4" s="106" t="s">
        <v>101</v>
      </c>
      <c r="B4" s="107" t="s">
        <v>86</v>
      </c>
      <c r="C4" s="107" t="s">
        <v>86</v>
      </c>
      <c r="D4" s="107" t="s">
        <v>86</v>
      </c>
      <c r="E4" s="108" t="s">
        <v>221</v>
      </c>
    </row>
    <row r="5" spans="1:5" s="63" customFormat="1" ht="15">
      <c r="A5" s="110" t="s">
        <v>253</v>
      </c>
      <c r="B5" s="111" t="s">
        <v>86</v>
      </c>
      <c r="C5" s="111" t="s">
        <v>86</v>
      </c>
      <c r="D5" s="112" t="s">
        <v>2</v>
      </c>
      <c r="E5" s="109" t="s">
        <v>86</v>
      </c>
    </row>
    <row r="6" spans="1:5" s="63" customFormat="1" ht="15">
      <c r="A6" s="110" t="s">
        <v>86</v>
      </c>
      <c r="B6" s="111" t="s">
        <v>86</v>
      </c>
      <c r="C6" s="111" t="s">
        <v>86</v>
      </c>
      <c r="D6" s="112" t="s">
        <v>86</v>
      </c>
      <c r="E6" s="109" t="s">
        <v>86</v>
      </c>
    </row>
    <row r="7" spans="1:5" s="63" customFormat="1" ht="20.5" customHeight="1">
      <c r="A7" s="64" t="s">
        <v>254</v>
      </c>
      <c r="B7" s="65" t="s">
        <v>255</v>
      </c>
      <c r="C7" s="65" t="s">
        <v>256</v>
      </c>
      <c r="D7" s="66" t="s">
        <v>3</v>
      </c>
      <c r="E7" s="145">
        <f>SUM(E8+E24+E26+E30+E51+E61+E64+E69+E87+E92+E94+E93)</f>
        <v>2281</v>
      </c>
    </row>
    <row r="8" spans="1:5" ht="15" customHeight="1">
      <c r="A8" s="113">
        <v>201</v>
      </c>
      <c r="B8" s="114" t="s">
        <v>86</v>
      </c>
      <c r="C8" s="114" t="s">
        <v>86</v>
      </c>
      <c r="D8" s="67" t="s">
        <v>7</v>
      </c>
      <c r="E8" s="146">
        <f>SUM(E9+E14+E17+E20+E21)</f>
        <v>887</v>
      </c>
    </row>
    <row r="9" spans="1:5" ht="15" customHeight="1">
      <c r="A9" s="113">
        <v>20101</v>
      </c>
      <c r="B9" s="114" t="s">
        <v>86</v>
      </c>
      <c r="C9" s="114" t="s">
        <v>86</v>
      </c>
      <c r="D9" s="67" t="s">
        <v>257</v>
      </c>
      <c r="E9" s="146">
        <f>SUM(E10:E13)</f>
        <v>29</v>
      </c>
    </row>
    <row r="10" spans="1:5" ht="15" customHeight="1">
      <c r="A10" s="113">
        <v>2010101</v>
      </c>
      <c r="B10" s="114" t="s">
        <v>86</v>
      </c>
      <c r="C10" s="114" t="s">
        <v>86</v>
      </c>
      <c r="D10" s="67" t="s">
        <v>87</v>
      </c>
      <c r="E10" s="146">
        <v>16</v>
      </c>
    </row>
    <row r="11" spans="1:5" ht="15" customHeight="1">
      <c r="A11" s="113">
        <v>2010102</v>
      </c>
      <c r="B11" s="114" t="s">
        <v>86</v>
      </c>
      <c r="C11" s="114" t="s">
        <v>86</v>
      </c>
      <c r="D11" s="67" t="s">
        <v>88</v>
      </c>
      <c r="E11" s="146">
        <v>2</v>
      </c>
    </row>
    <row r="12" spans="1:5" ht="15" customHeight="1">
      <c r="A12" s="113">
        <v>2010104</v>
      </c>
      <c r="B12" s="114" t="s">
        <v>86</v>
      </c>
      <c r="C12" s="114" t="s">
        <v>86</v>
      </c>
      <c r="D12" s="67" t="s">
        <v>89</v>
      </c>
      <c r="E12" s="146">
        <v>5</v>
      </c>
    </row>
    <row r="13" spans="1:5" ht="15" customHeight="1">
      <c r="A13" s="113">
        <v>2010108</v>
      </c>
      <c r="B13" s="114" t="s">
        <v>86</v>
      </c>
      <c r="C13" s="114" t="s">
        <v>86</v>
      </c>
      <c r="D13" s="67" t="s">
        <v>90</v>
      </c>
      <c r="E13" s="146">
        <v>6</v>
      </c>
    </row>
    <row r="14" spans="1:5" ht="15" customHeight="1">
      <c r="A14" s="113">
        <v>20103</v>
      </c>
      <c r="B14" s="114" t="s">
        <v>86</v>
      </c>
      <c r="C14" s="114" t="s">
        <v>86</v>
      </c>
      <c r="D14" s="67" t="s">
        <v>258</v>
      </c>
      <c r="E14" s="146">
        <f>SUM(E15:E16)</f>
        <v>775</v>
      </c>
    </row>
    <row r="15" spans="1:5" ht="15" customHeight="1">
      <c r="A15" s="113">
        <v>2010301</v>
      </c>
      <c r="B15" s="114" t="s">
        <v>86</v>
      </c>
      <c r="C15" s="114" t="s">
        <v>86</v>
      </c>
      <c r="D15" s="67" t="s">
        <v>87</v>
      </c>
      <c r="E15" s="146">
        <v>739</v>
      </c>
    </row>
    <row r="16" spans="1:5" ht="15" customHeight="1">
      <c r="A16" s="113">
        <v>2010302</v>
      </c>
      <c r="B16" s="114" t="s">
        <v>86</v>
      </c>
      <c r="C16" s="114" t="s">
        <v>86</v>
      </c>
      <c r="D16" s="67" t="s">
        <v>88</v>
      </c>
      <c r="E16" s="146">
        <v>36</v>
      </c>
    </row>
    <row r="17" spans="1:5" ht="15" customHeight="1">
      <c r="A17" s="113">
        <v>20106</v>
      </c>
      <c r="B17" s="114" t="s">
        <v>86</v>
      </c>
      <c r="C17" s="114" t="s">
        <v>86</v>
      </c>
      <c r="D17" s="67" t="s">
        <v>259</v>
      </c>
      <c r="E17" s="146">
        <v>12</v>
      </c>
    </row>
    <row r="18" spans="1:5" ht="15" customHeight="1">
      <c r="A18" s="113">
        <v>2010601</v>
      </c>
      <c r="B18" s="114" t="s">
        <v>86</v>
      </c>
      <c r="C18" s="114" t="s">
        <v>86</v>
      </c>
      <c r="D18" s="67" t="s">
        <v>87</v>
      </c>
      <c r="E18" s="146">
        <v>7</v>
      </c>
    </row>
    <row r="19" spans="1:5" ht="15" customHeight="1">
      <c r="A19" s="113">
        <v>2010602</v>
      </c>
      <c r="B19" s="114" t="s">
        <v>86</v>
      </c>
      <c r="C19" s="114" t="s">
        <v>86</v>
      </c>
      <c r="D19" s="67" t="s">
        <v>88</v>
      </c>
      <c r="E19" s="146">
        <v>5</v>
      </c>
    </row>
    <row r="20" spans="1:5" ht="15" customHeight="1">
      <c r="A20" s="115">
        <v>2011199</v>
      </c>
      <c r="B20" s="116"/>
      <c r="C20" s="117"/>
      <c r="D20" s="67" t="s">
        <v>319</v>
      </c>
      <c r="E20" s="146">
        <v>5</v>
      </c>
    </row>
    <row r="21" spans="1:5" ht="15" customHeight="1">
      <c r="A21" s="113">
        <v>20131</v>
      </c>
      <c r="B21" s="114" t="s">
        <v>86</v>
      </c>
      <c r="C21" s="114" t="s">
        <v>86</v>
      </c>
      <c r="D21" s="67" t="s">
        <v>260</v>
      </c>
      <c r="E21" s="146">
        <f>SUM(E22:E23)</f>
        <v>66</v>
      </c>
    </row>
    <row r="22" spans="1:5" ht="15" customHeight="1">
      <c r="A22" s="113">
        <v>2013101</v>
      </c>
      <c r="B22" s="114" t="s">
        <v>86</v>
      </c>
      <c r="C22" s="114" t="s">
        <v>86</v>
      </c>
      <c r="D22" s="67" t="s">
        <v>87</v>
      </c>
      <c r="E22" s="146">
        <v>60</v>
      </c>
    </row>
    <row r="23" spans="1:5" ht="15" customHeight="1">
      <c r="A23" s="113">
        <v>2013102</v>
      </c>
      <c r="B23" s="114" t="s">
        <v>86</v>
      </c>
      <c r="C23" s="114" t="s">
        <v>86</v>
      </c>
      <c r="D23" s="67" t="s">
        <v>88</v>
      </c>
      <c r="E23" s="146">
        <v>6</v>
      </c>
    </row>
    <row r="24" spans="1:5" ht="15" customHeight="1">
      <c r="A24" s="113">
        <v>206</v>
      </c>
      <c r="B24" s="114" t="s">
        <v>86</v>
      </c>
      <c r="C24" s="114" t="s">
        <v>86</v>
      </c>
      <c r="D24" s="67" t="s">
        <v>261</v>
      </c>
      <c r="E24" s="146">
        <v>3</v>
      </c>
    </row>
    <row r="25" spans="1:5" ht="15" customHeight="1">
      <c r="A25" s="113">
        <v>2060702</v>
      </c>
      <c r="B25" s="114" t="s">
        <v>86</v>
      </c>
      <c r="C25" s="114" t="s">
        <v>86</v>
      </c>
      <c r="D25" s="67" t="s">
        <v>320</v>
      </c>
      <c r="E25" s="146">
        <v>3</v>
      </c>
    </row>
    <row r="26" spans="1:5" ht="15" customHeight="1">
      <c r="A26" s="113">
        <v>207</v>
      </c>
      <c r="B26" s="114" t="s">
        <v>86</v>
      </c>
      <c r="C26" s="114" t="s">
        <v>86</v>
      </c>
      <c r="D26" s="67" t="s">
        <v>29</v>
      </c>
      <c r="E26" s="146">
        <f>SUM(E28:E29)</f>
        <v>52</v>
      </c>
    </row>
    <row r="27" spans="1:5" ht="15" customHeight="1">
      <c r="A27" s="113">
        <v>20701</v>
      </c>
      <c r="B27" s="114" t="s">
        <v>86</v>
      </c>
      <c r="C27" s="114" t="s">
        <v>86</v>
      </c>
      <c r="D27" s="67" t="s">
        <v>262</v>
      </c>
      <c r="E27" s="146">
        <v>44</v>
      </c>
    </row>
    <row r="28" spans="1:5" ht="15" customHeight="1">
      <c r="A28" s="113">
        <v>2070109</v>
      </c>
      <c r="B28" s="114" t="s">
        <v>86</v>
      </c>
      <c r="C28" s="114" t="s">
        <v>86</v>
      </c>
      <c r="D28" s="67" t="s">
        <v>263</v>
      </c>
      <c r="E28" s="146">
        <v>44</v>
      </c>
    </row>
    <row r="29" spans="1:5" ht="15" customHeight="1">
      <c r="A29" s="113">
        <v>2079999</v>
      </c>
      <c r="B29" s="114" t="s">
        <v>86</v>
      </c>
      <c r="C29" s="114" t="s">
        <v>86</v>
      </c>
      <c r="D29" s="67" t="s">
        <v>264</v>
      </c>
      <c r="E29" s="146">
        <v>8</v>
      </c>
    </row>
    <row r="30" spans="1:5" ht="15" customHeight="1">
      <c r="A30" s="113">
        <v>208</v>
      </c>
      <c r="B30" s="114" t="s">
        <v>86</v>
      </c>
      <c r="C30" s="114" t="s">
        <v>86</v>
      </c>
      <c r="D30" s="67" t="s">
        <v>35</v>
      </c>
      <c r="E30" s="146">
        <f>SUM(E31+E33+E35+E39+E44+E48)</f>
        <v>402</v>
      </c>
    </row>
    <row r="31" spans="1:5" ht="15" customHeight="1">
      <c r="A31" s="113">
        <v>20801</v>
      </c>
      <c r="B31" s="114" t="s">
        <v>86</v>
      </c>
      <c r="C31" s="114" t="s">
        <v>86</v>
      </c>
      <c r="D31" s="67" t="s">
        <v>265</v>
      </c>
      <c r="E31" s="146">
        <v>35</v>
      </c>
    </row>
    <row r="32" spans="1:5" ht="15" customHeight="1">
      <c r="A32" s="113">
        <v>2080101</v>
      </c>
      <c r="B32" s="114" t="s">
        <v>86</v>
      </c>
      <c r="C32" s="114" t="s">
        <v>86</v>
      </c>
      <c r="D32" s="67" t="s">
        <v>87</v>
      </c>
      <c r="E32" s="146">
        <v>35</v>
      </c>
    </row>
    <row r="33" spans="1:5" ht="15" customHeight="1">
      <c r="A33" s="113">
        <v>20802</v>
      </c>
      <c r="B33" s="114" t="s">
        <v>86</v>
      </c>
      <c r="C33" s="114" t="s">
        <v>86</v>
      </c>
      <c r="D33" s="67" t="s">
        <v>266</v>
      </c>
      <c r="E33" s="146">
        <v>17</v>
      </c>
    </row>
    <row r="34" spans="1:5" ht="15" customHeight="1">
      <c r="A34" s="113">
        <v>2080208</v>
      </c>
      <c r="B34" s="114" t="s">
        <v>86</v>
      </c>
      <c r="C34" s="114" t="s">
        <v>86</v>
      </c>
      <c r="D34" s="67" t="s">
        <v>267</v>
      </c>
      <c r="E34" s="146">
        <v>17</v>
      </c>
    </row>
    <row r="35" spans="1:5" ht="15" customHeight="1">
      <c r="A35" s="113">
        <v>20805</v>
      </c>
      <c r="B35" s="114" t="s">
        <v>86</v>
      </c>
      <c r="C35" s="114" t="s">
        <v>86</v>
      </c>
      <c r="D35" s="67" t="s">
        <v>268</v>
      </c>
      <c r="E35" s="146">
        <f>SUM(E36:E38)</f>
        <v>134</v>
      </c>
    </row>
    <row r="36" spans="1:5" ht="15" customHeight="1">
      <c r="A36" s="113">
        <v>2080501</v>
      </c>
      <c r="B36" s="114" t="s">
        <v>86</v>
      </c>
      <c r="C36" s="114" t="s">
        <v>86</v>
      </c>
      <c r="D36" s="67" t="s">
        <v>269</v>
      </c>
      <c r="E36" s="146">
        <v>39</v>
      </c>
    </row>
    <row r="37" spans="1:5" ht="15" customHeight="1">
      <c r="A37" s="113">
        <v>2080505</v>
      </c>
      <c r="B37" s="114" t="s">
        <v>86</v>
      </c>
      <c r="C37" s="114" t="s">
        <v>86</v>
      </c>
      <c r="D37" s="67" t="s">
        <v>270</v>
      </c>
      <c r="E37" s="146">
        <v>85</v>
      </c>
    </row>
    <row r="38" spans="1:5" ht="15" customHeight="1">
      <c r="A38" s="113">
        <v>2080506</v>
      </c>
      <c r="B38" s="114" t="s">
        <v>86</v>
      </c>
      <c r="C38" s="114" t="s">
        <v>86</v>
      </c>
      <c r="D38" s="67" t="s">
        <v>271</v>
      </c>
      <c r="E38" s="146">
        <v>10</v>
      </c>
    </row>
    <row r="39" spans="1:5" ht="15" customHeight="1">
      <c r="A39" s="113">
        <v>20808</v>
      </c>
      <c r="B39" s="114" t="s">
        <v>86</v>
      </c>
      <c r="C39" s="114" t="s">
        <v>86</v>
      </c>
      <c r="D39" s="67" t="s">
        <v>272</v>
      </c>
      <c r="E39" s="146">
        <f>SUM(E40:E43)</f>
        <v>136</v>
      </c>
    </row>
    <row r="40" spans="1:5" ht="15" customHeight="1">
      <c r="A40" s="113">
        <v>2080802</v>
      </c>
      <c r="B40" s="114" t="s">
        <v>86</v>
      </c>
      <c r="C40" s="114" t="s">
        <v>86</v>
      </c>
      <c r="D40" s="67" t="s">
        <v>273</v>
      </c>
      <c r="E40" s="146">
        <v>23</v>
      </c>
    </row>
    <row r="41" spans="1:5" ht="15" customHeight="1">
      <c r="A41" s="113">
        <v>2080803</v>
      </c>
      <c r="B41" s="114" t="s">
        <v>86</v>
      </c>
      <c r="C41" s="114" t="s">
        <v>86</v>
      </c>
      <c r="D41" s="67" t="s">
        <v>274</v>
      </c>
      <c r="E41" s="146">
        <v>37</v>
      </c>
    </row>
    <row r="42" spans="1:5" ht="15" customHeight="1">
      <c r="A42" s="113">
        <v>2080805</v>
      </c>
      <c r="B42" s="114" t="s">
        <v>86</v>
      </c>
      <c r="C42" s="114" t="s">
        <v>86</v>
      </c>
      <c r="D42" s="67" t="s">
        <v>275</v>
      </c>
      <c r="E42" s="146">
        <v>13</v>
      </c>
    </row>
    <row r="43" spans="1:5" ht="15" customHeight="1">
      <c r="A43" s="113">
        <v>2080899</v>
      </c>
      <c r="B43" s="114" t="s">
        <v>86</v>
      </c>
      <c r="C43" s="114" t="s">
        <v>86</v>
      </c>
      <c r="D43" s="67" t="s">
        <v>276</v>
      </c>
      <c r="E43" s="146">
        <v>63</v>
      </c>
    </row>
    <row r="44" spans="1:5" ht="15" customHeight="1">
      <c r="A44" s="113">
        <v>20810</v>
      </c>
      <c r="B44" s="114" t="s">
        <v>86</v>
      </c>
      <c r="C44" s="114" t="s">
        <v>86</v>
      </c>
      <c r="D44" s="67" t="s">
        <v>277</v>
      </c>
      <c r="E44" s="146">
        <f>SUM(E45:E47)</f>
        <v>47</v>
      </c>
    </row>
    <row r="45" spans="1:5" ht="15" customHeight="1">
      <c r="A45" s="113">
        <v>2081002</v>
      </c>
      <c r="B45" s="114" t="s">
        <v>86</v>
      </c>
      <c r="C45" s="114" t="s">
        <v>86</v>
      </c>
      <c r="D45" s="67" t="s">
        <v>278</v>
      </c>
      <c r="E45" s="146">
        <v>35</v>
      </c>
    </row>
    <row r="46" spans="1:5" ht="15" customHeight="1">
      <c r="A46" s="113">
        <v>2081004</v>
      </c>
      <c r="B46" s="114" t="s">
        <v>86</v>
      </c>
      <c r="C46" s="114" t="s">
        <v>86</v>
      </c>
      <c r="D46" s="67" t="s">
        <v>279</v>
      </c>
      <c r="E46" s="146">
        <v>5</v>
      </c>
    </row>
    <row r="47" spans="1:5" ht="15" customHeight="1">
      <c r="A47" s="113">
        <v>2081006</v>
      </c>
      <c r="B47" s="114" t="s">
        <v>86</v>
      </c>
      <c r="C47" s="114" t="s">
        <v>86</v>
      </c>
      <c r="D47" s="67" t="s">
        <v>280</v>
      </c>
      <c r="E47" s="146">
        <v>7</v>
      </c>
    </row>
    <row r="48" spans="1:5" ht="15" customHeight="1">
      <c r="A48" s="113">
        <v>20811</v>
      </c>
      <c r="B48" s="114" t="s">
        <v>86</v>
      </c>
      <c r="C48" s="114" t="s">
        <v>86</v>
      </c>
      <c r="D48" s="67" t="s">
        <v>281</v>
      </c>
      <c r="E48" s="146">
        <f>SUM(E49:E50)</f>
        <v>33</v>
      </c>
    </row>
    <row r="49" spans="1:5" ht="15" customHeight="1">
      <c r="A49" s="113">
        <v>2081105</v>
      </c>
      <c r="B49" s="114" t="s">
        <v>86</v>
      </c>
      <c r="C49" s="114" t="s">
        <v>86</v>
      </c>
      <c r="D49" s="67" t="s">
        <v>282</v>
      </c>
      <c r="E49" s="146">
        <v>18</v>
      </c>
    </row>
    <row r="50" spans="1:5" ht="15" customHeight="1">
      <c r="A50" s="113">
        <v>2081107</v>
      </c>
      <c r="B50" s="114" t="s">
        <v>86</v>
      </c>
      <c r="C50" s="114" t="s">
        <v>86</v>
      </c>
      <c r="D50" s="67" t="s">
        <v>283</v>
      </c>
      <c r="E50" s="146">
        <v>15</v>
      </c>
    </row>
    <row r="51" spans="1:5" ht="15" customHeight="1">
      <c r="A51" s="113">
        <v>210</v>
      </c>
      <c r="B51" s="114" t="s">
        <v>86</v>
      </c>
      <c r="C51" s="114" t="s">
        <v>86</v>
      </c>
      <c r="D51" s="67" t="s">
        <v>49</v>
      </c>
      <c r="E51" s="146">
        <f>SUM(E52+E53+E55+E59)</f>
        <v>86</v>
      </c>
    </row>
    <row r="52" spans="1:5" ht="15" customHeight="1">
      <c r="A52" s="115">
        <v>2100410</v>
      </c>
      <c r="B52" s="116"/>
      <c r="C52" s="117"/>
      <c r="D52" s="67" t="s">
        <v>321</v>
      </c>
      <c r="E52" s="146">
        <v>12</v>
      </c>
    </row>
    <row r="53" spans="1:5" ht="15" customHeight="1">
      <c r="A53" s="113">
        <v>21007</v>
      </c>
      <c r="B53" s="114" t="s">
        <v>86</v>
      </c>
      <c r="C53" s="114" t="s">
        <v>86</v>
      </c>
      <c r="D53" s="67" t="s">
        <v>284</v>
      </c>
      <c r="E53" s="146">
        <v>3</v>
      </c>
    </row>
    <row r="54" spans="1:5" ht="15" customHeight="1">
      <c r="A54" s="113">
        <v>2100717</v>
      </c>
      <c r="B54" s="114" t="s">
        <v>86</v>
      </c>
      <c r="C54" s="114" t="s">
        <v>86</v>
      </c>
      <c r="D54" s="67" t="s">
        <v>285</v>
      </c>
      <c r="E54" s="146">
        <v>3</v>
      </c>
    </row>
    <row r="55" spans="1:5" ht="15" customHeight="1">
      <c r="A55" s="113">
        <v>21011</v>
      </c>
      <c r="B55" s="114" t="s">
        <v>86</v>
      </c>
      <c r="C55" s="114" t="s">
        <v>86</v>
      </c>
      <c r="D55" s="67" t="s">
        <v>286</v>
      </c>
      <c r="E55" s="146">
        <f>SUM(E56:E58)</f>
        <v>70</v>
      </c>
    </row>
    <row r="56" spans="1:5" ht="15" customHeight="1">
      <c r="A56" s="113">
        <v>2101101</v>
      </c>
      <c r="B56" s="114" t="s">
        <v>86</v>
      </c>
      <c r="C56" s="114" t="s">
        <v>86</v>
      </c>
      <c r="D56" s="67" t="s">
        <v>287</v>
      </c>
      <c r="E56" s="146">
        <v>20</v>
      </c>
    </row>
    <row r="57" spans="1:5" ht="15" customHeight="1">
      <c r="A57" s="113">
        <v>2101102</v>
      </c>
      <c r="B57" s="114" t="s">
        <v>86</v>
      </c>
      <c r="C57" s="114" t="s">
        <v>86</v>
      </c>
      <c r="D57" s="67" t="s">
        <v>288</v>
      </c>
      <c r="E57" s="146">
        <v>27</v>
      </c>
    </row>
    <row r="58" spans="1:5" ht="15" customHeight="1">
      <c r="A58" s="113">
        <v>2101103</v>
      </c>
      <c r="B58" s="114" t="s">
        <v>86</v>
      </c>
      <c r="C58" s="114" t="s">
        <v>86</v>
      </c>
      <c r="D58" s="67" t="s">
        <v>289</v>
      </c>
      <c r="E58" s="146">
        <v>23</v>
      </c>
    </row>
    <row r="59" spans="1:5" ht="15" customHeight="1">
      <c r="A59" s="113">
        <v>21014</v>
      </c>
      <c r="B59" s="114" t="s">
        <v>86</v>
      </c>
      <c r="C59" s="114" t="s">
        <v>86</v>
      </c>
      <c r="D59" s="67" t="s">
        <v>290</v>
      </c>
      <c r="E59" s="146">
        <v>1</v>
      </c>
    </row>
    <row r="60" spans="1:5" ht="15" customHeight="1">
      <c r="A60" s="113">
        <v>2101401</v>
      </c>
      <c r="B60" s="114" t="s">
        <v>86</v>
      </c>
      <c r="C60" s="114" t="s">
        <v>86</v>
      </c>
      <c r="D60" s="67" t="s">
        <v>291</v>
      </c>
      <c r="E60" s="146">
        <v>1</v>
      </c>
    </row>
    <row r="61" spans="1:5" ht="15" customHeight="1">
      <c r="A61" s="113">
        <v>211</v>
      </c>
      <c r="B61" s="114" t="s">
        <v>86</v>
      </c>
      <c r="C61" s="114" t="s">
        <v>86</v>
      </c>
      <c r="D61" s="67" t="s">
        <v>292</v>
      </c>
      <c r="E61" s="146">
        <v>139</v>
      </c>
    </row>
    <row r="62" spans="1:5" ht="15" customHeight="1">
      <c r="A62" s="113">
        <v>21106</v>
      </c>
      <c r="B62" s="114" t="s">
        <v>86</v>
      </c>
      <c r="C62" s="114" t="s">
        <v>86</v>
      </c>
      <c r="D62" s="67" t="s">
        <v>293</v>
      </c>
      <c r="E62" s="146">
        <v>139</v>
      </c>
    </row>
    <row r="63" spans="1:5" ht="15" customHeight="1">
      <c r="A63" s="113">
        <v>2110602</v>
      </c>
      <c r="B63" s="114" t="s">
        <v>86</v>
      </c>
      <c r="C63" s="114" t="s">
        <v>86</v>
      </c>
      <c r="D63" s="67" t="s">
        <v>294</v>
      </c>
      <c r="E63" s="146">
        <v>139</v>
      </c>
    </row>
    <row r="64" spans="1:5" ht="15" customHeight="1">
      <c r="A64" s="113">
        <v>212</v>
      </c>
      <c r="B64" s="114" t="s">
        <v>86</v>
      </c>
      <c r="C64" s="114" t="s">
        <v>86</v>
      </c>
      <c r="D64" s="67" t="s">
        <v>59</v>
      </c>
      <c r="E64" s="146">
        <f>SUM(E67+E65)</f>
        <v>79</v>
      </c>
    </row>
    <row r="65" spans="1:5" ht="15" customHeight="1">
      <c r="A65" s="113">
        <v>21201</v>
      </c>
      <c r="B65" s="114" t="s">
        <v>86</v>
      </c>
      <c r="C65" s="114" t="s">
        <v>86</v>
      </c>
      <c r="D65" s="67" t="s">
        <v>295</v>
      </c>
      <c r="E65" s="146">
        <v>21</v>
      </c>
    </row>
    <row r="66" spans="1:5" ht="15" customHeight="1">
      <c r="A66" s="113">
        <v>2120101</v>
      </c>
      <c r="B66" s="114" t="s">
        <v>86</v>
      </c>
      <c r="C66" s="114" t="s">
        <v>86</v>
      </c>
      <c r="D66" s="67" t="s">
        <v>87</v>
      </c>
      <c r="E66" s="146">
        <v>21</v>
      </c>
    </row>
    <row r="67" spans="1:5" ht="15" customHeight="1">
      <c r="A67" s="113">
        <v>21208</v>
      </c>
      <c r="B67" s="114" t="s">
        <v>86</v>
      </c>
      <c r="C67" s="114" t="s">
        <v>86</v>
      </c>
      <c r="D67" s="67" t="s">
        <v>296</v>
      </c>
      <c r="E67" s="146">
        <v>58</v>
      </c>
    </row>
    <row r="68" spans="1:5" ht="15" customHeight="1">
      <c r="A68" s="113">
        <v>2120899</v>
      </c>
      <c r="B68" s="114" t="s">
        <v>86</v>
      </c>
      <c r="C68" s="114" t="s">
        <v>86</v>
      </c>
      <c r="D68" s="67" t="s">
        <v>297</v>
      </c>
      <c r="E68" s="146">
        <v>58</v>
      </c>
    </row>
    <row r="69" spans="1:5" ht="15" customHeight="1">
      <c r="A69" s="113">
        <v>213</v>
      </c>
      <c r="B69" s="114" t="s">
        <v>86</v>
      </c>
      <c r="C69" s="114" t="s">
        <v>86</v>
      </c>
      <c r="D69" s="67" t="s">
        <v>64</v>
      </c>
      <c r="E69" s="146">
        <f>SUM(E70+E77+E80+E85)</f>
        <v>524</v>
      </c>
    </row>
    <row r="70" spans="1:5" ht="15" customHeight="1">
      <c r="A70" s="113">
        <v>21301</v>
      </c>
      <c r="B70" s="114" t="s">
        <v>86</v>
      </c>
      <c r="C70" s="114" t="s">
        <v>86</v>
      </c>
      <c r="D70" s="67" t="s">
        <v>298</v>
      </c>
      <c r="E70" s="146">
        <f>SUM(E71:E76)</f>
        <v>268</v>
      </c>
    </row>
    <row r="71" spans="1:5" ht="15" customHeight="1">
      <c r="A71" s="113">
        <v>2130101</v>
      </c>
      <c r="B71" s="114" t="s">
        <v>86</v>
      </c>
      <c r="C71" s="114" t="s">
        <v>86</v>
      </c>
      <c r="D71" s="67" t="s">
        <v>87</v>
      </c>
      <c r="E71" s="146">
        <v>212</v>
      </c>
    </row>
    <row r="72" spans="1:5" ht="15" customHeight="1">
      <c r="A72" s="115">
        <v>2130102</v>
      </c>
      <c r="B72" s="116"/>
      <c r="C72" s="117"/>
      <c r="D72" s="67" t="s">
        <v>325</v>
      </c>
      <c r="E72" s="146">
        <v>3</v>
      </c>
    </row>
    <row r="73" spans="1:5" ht="15" customHeight="1">
      <c r="A73" s="115">
        <v>2130119</v>
      </c>
      <c r="B73" s="116"/>
      <c r="C73" s="117"/>
      <c r="D73" s="67" t="s">
        <v>324</v>
      </c>
      <c r="E73" s="146">
        <v>2</v>
      </c>
    </row>
    <row r="74" spans="1:5" ht="15" customHeight="1">
      <c r="A74" s="113">
        <v>2130126</v>
      </c>
      <c r="B74" s="114" t="s">
        <v>86</v>
      </c>
      <c r="C74" s="114" t="s">
        <v>86</v>
      </c>
      <c r="D74" s="71" t="s">
        <v>299</v>
      </c>
      <c r="E74" s="146">
        <v>45</v>
      </c>
    </row>
    <row r="75" spans="1:5" ht="15" customHeight="1">
      <c r="A75" s="113">
        <v>2130142</v>
      </c>
      <c r="B75" s="114" t="s">
        <v>86</v>
      </c>
      <c r="C75" s="114" t="s">
        <v>86</v>
      </c>
      <c r="D75" s="71" t="s">
        <v>300</v>
      </c>
      <c r="E75" s="146">
        <v>4</v>
      </c>
    </row>
    <row r="76" spans="1:5" ht="15" customHeight="1">
      <c r="A76" s="113">
        <v>2130199</v>
      </c>
      <c r="B76" s="114" t="s">
        <v>86</v>
      </c>
      <c r="C76" s="114" t="s">
        <v>86</v>
      </c>
      <c r="D76" s="71" t="s">
        <v>301</v>
      </c>
      <c r="E76" s="146">
        <v>2</v>
      </c>
    </row>
    <row r="77" spans="1:5" ht="15" customHeight="1">
      <c r="A77" s="113">
        <v>21302</v>
      </c>
      <c r="B77" s="114" t="s">
        <v>86</v>
      </c>
      <c r="C77" s="114" t="s">
        <v>86</v>
      </c>
      <c r="D77" s="67" t="s">
        <v>302</v>
      </c>
      <c r="E77" s="146">
        <f>SUM(E78:E79)</f>
        <v>97</v>
      </c>
    </row>
    <row r="78" spans="1:5" ht="15" customHeight="1">
      <c r="A78" s="113">
        <v>2130201</v>
      </c>
      <c r="B78" s="114" t="s">
        <v>86</v>
      </c>
      <c r="C78" s="114" t="s">
        <v>86</v>
      </c>
      <c r="D78" s="67" t="s">
        <v>87</v>
      </c>
      <c r="E78" s="146">
        <v>41</v>
      </c>
    </row>
    <row r="79" spans="1:5" ht="15" customHeight="1">
      <c r="A79" s="113">
        <v>2130209</v>
      </c>
      <c r="B79" s="114" t="s">
        <v>86</v>
      </c>
      <c r="C79" s="114" t="s">
        <v>86</v>
      </c>
      <c r="D79" s="67" t="s">
        <v>303</v>
      </c>
      <c r="E79" s="146">
        <v>56</v>
      </c>
    </row>
    <row r="80" spans="1:5" ht="15" customHeight="1">
      <c r="A80" s="113">
        <v>21303</v>
      </c>
      <c r="B80" s="114" t="s">
        <v>86</v>
      </c>
      <c r="C80" s="114" t="s">
        <v>86</v>
      </c>
      <c r="D80" s="67" t="s">
        <v>304</v>
      </c>
      <c r="E80" s="146">
        <f>SUM(E81:E84)</f>
        <v>143</v>
      </c>
    </row>
    <row r="81" spans="1:5" ht="15" customHeight="1">
      <c r="A81" s="113">
        <v>2130301</v>
      </c>
      <c r="B81" s="114" t="s">
        <v>86</v>
      </c>
      <c r="C81" s="114" t="s">
        <v>86</v>
      </c>
      <c r="D81" s="67" t="s">
        <v>87</v>
      </c>
      <c r="E81" s="146">
        <v>88</v>
      </c>
    </row>
    <row r="82" spans="1:5" ht="15" customHeight="1">
      <c r="A82" s="113">
        <v>2130306</v>
      </c>
      <c r="B82" s="114" t="s">
        <v>86</v>
      </c>
      <c r="C82" s="114" t="s">
        <v>86</v>
      </c>
      <c r="D82" s="67" t="s">
        <v>305</v>
      </c>
      <c r="E82" s="146">
        <v>34</v>
      </c>
    </row>
    <row r="83" spans="1:5" ht="15" customHeight="1">
      <c r="A83" s="113">
        <v>2130315</v>
      </c>
      <c r="B83" s="114" t="s">
        <v>86</v>
      </c>
      <c r="C83" s="114" t="s">
        <v>86</v>
      </c>
      <c r="D83" s="67" t="s">
        <v>306</v>
      </c>
      <c r="E83" s="146">
        <v>10</v>
      </c>
    </row>
    <row r="84" spans="1:5" ht="15" customHeight="1">
      <c r="A84" s="113">
        <v>2130335</v>
      </c>
      <c r="B84" s="114" t="s">
        <v>86</v>
      </c>
      <c r="C84" s="114" t="s">
        <v>86</v>
      </c>
      <c r="D84" s="67" t="s">
        <v>307</v>
      </c>
      <c r="E84" s="146">
        <v>11</v>
      </c>
    </row>
    <row r="85" spans="1:5" ht="15" customHeight="1">
      <c r="A85" s="113">
        <v>21307</v>
      </c>
      <c r="B85" s="114" t="s">
        <v>86</v>
      </c>
      <c r="C85" s="114" t="s">
        <v>86</v>
      </c>
      <c r="D85" s="67" t="s">
        <v>308</v>
      </c>
      <c r="E85" s="146">
        <v>16</v>
      </c>
    </row>
    <row r="86" spans="1:5" ht="15" customHeight="1">
      <c r="A86" s="113">
        <v>2130705</v>
      </c>
      <c r="B86" s="114" t="s">
        <v>86</v>
      </c>
      <c r="C86" s="114" t="s">
        <v>86</v>
      </c>
      <c r="D86" s="67" t="s">
        <v>309</v>
      </c>
      <c r="E86" s="146">
        <v>16</v>
      </c>
    </row>
    <row r="87" spans="1:5" ht="15" customHeight="1">
      <c r="A87" s="113">
        <v>221</v>
      </c>
      <c r="B87" s="114" t="s">
        <v>86</v>
      </c>
      <c r="C87" s="114" t="s">
        <v>86</v>
      </c>
      <c r="D87" s="67" t="s">
        <v>80</v>
      </c>
      <c r="E87" s="146">
        <v>76</v>
      </c>
    </row>
    <row r="88" spans="1:5" ht="15" customHeight="1">
      <c r="A88" s="113">
        <v>22101</v>
      </c>
      <c r="B88" s="114" t="s">
        <v>86</v>
      </c>
      <c r="C88" s="114" t="s">
        <v>86</v>
      </c>
      <c r="D88" s="67" t="s">
        <v>310</v>
      </c>
      <c r="E88" s="146">
        <v>12</v>
      </c>
    </row>
    <row r="89" spans="1:5" ht="15" customHeight="1">
      <c r="A89" s="113">
        <v>2210105</v>
      </c>
      <c r="B89" s="114" t="s">
        <v>86</v>
      </c>
      <c r="C89" s="114" t="s">
        <v>86</v>
      </c>
      <c r="D89" s="67" t="s">
        <v>311</v>
      </c>
      <c r="E89" s="146">
        <v>12</v>
      </c>
    </row>
    <row r="90" spans="1:5" ht="15" customHeight="1">
      <c r="A90" s="113">
        <v>22102</v>
      </c>
      <c r="B90" s="114" t="s">
        <v>86</v>
      </c>
      <c r="C90" s="114" t="s">
        <v>86</v>
      </c>
      <c r="D90" s="67" t="s">
        <v>312</v>
      </c>
      <c r="E90" s="146">
        <v>64</v>
      </c>
    </row>
    <row r="91" spans="1:5" ht="15" customHeight="1">
      <c r="A91" s="113">
        <v>2210201</v>
      </c>
      <c r="B91" s="114" t="s">
        <v>86</v>
      </c>
      <c r="C91" s="114" t="s">
        <v>86</v>
      </c>
      <c r="D91" s="67" t="s">
        <v>313</v>
      </c>
      <c r="E91" s="146">
        <v>64</v>
      </c>
    </row>
    <row r="92" spans="1:5" ht="15" customHeight="1">
      <c r="A92" s="113">
        <v>2240703</v>
      </c>
      <c r="B92" s="114" t="s">
        <v>86</v>
      </c>
      <c r="C92" s="114" t="s">
        <v>86</v>
      </c>
      <c r="D92" s="67" t="s">
        <v>323</v>
      </c>
      <c r="E92" s="146">
        <v>4</v>
      </c>
    </row>
    <row r="93" spans="1:5" ht="15" customHeight="1">
      <c r="A93" s="113">
        <v>2230105</v>
      </c>
      <c r="B93" s="114" t="s">
        <v>86</v>
      </c>
      <c r="C93" s="114" t="s">
        <v>86</v>
      </c>
      <c r="D93" s="67" t="s">
        <v>322</v>
      </c>
      <c r="E93" s="146">
        <v>1</v>
      </c>
    </row>
    <row r="94" spans="1:5" ht="15" customHeight="1">
      <c r="A94" s="113">
        <v>229</v>
      </c>
      <c r="B94" s="114" t="s">
        <v>86</v>
      </c>
      <c r="C94" s="114" t="s">
        <v>86</v>
      </c>
      <c r="D94" s="67" t="s">
        <v>314</v>
      </c>
      <c r="E94" s="146">
        <v>28</v>
      </c>
    </row>
    <row r="95" spans="1:5" ht="15" customHeight="1">
      <c r="A95" s="113">
        <v>22960</v>
      </c>
      <c r="B95" s="114" t="s">
        <v>86</v>
      </c>
      <c r="C95" s="114" t="s">
        <v>86</v>
      </c>
      <c r="D95" s="67" t="s">
        <v>315</v>
      </c>
      <c r="E95" s="146">
        <v>28</v>
      </c>
    </row>
    <row r="96" spans="1:5" ht="15" customHeight="1" thickBot="1">
      <c r="A96" s="118">
        <v>2296099</v>
      </c>
      <c r="B96" s="119" t="s">
        <v>86</v>
      </c>
      <c r="C96" s="119" t="s">
        <v>86</v>
      </c>
      <c r="D96" s="68" t="s">
        <v>316</v>
      </c>
      <c r="E96" s="146">
        <v>28</v>
      </c>
    </row>
  </sheetData>
  <mergeCells count="94">
    <mergeCell ref="A86:C86"/>
    <mergeCell ref="A87:C87"/>
    <mergeCell ref="A88:C88"/>
    <mergeCell ref="A93:C93"/>
    <mergeCell ref="A92:C92"/>
    <mergeCell ref="A96:C96"/>
    <mergeCell ref="A89:C89"/>
    <mergeCell ref="A90:C90"/>
    <mergeCell ref="A91:C91"/>
    <mergeCell ref="A94:C94"/>
    <mergeCell ref="A95:C95"/>
    <mergeCell ref="A85:C85"/>
    <mergeCell ref="A81:C81"/>
    <mergeCell ref="A82:C82"/>
    <mergeCell ref="A83:C83"/>
    <mergeCell ref="A84:C84"/>
    <mergeCell ref="A80:C80"/>
    <mergeCell ref="A68:C68"/>
    <mergeCell ref="A69:C69"/>
    <mergeCell ref="A70:C70"/>
    <mergeCell ref="A71:C71"/>
    <mergeCell ref="A74:C74"/>
    <mergeCell ref="A75:C75"/>
    <mergeCell ref="A76:C76"/>
    <mergeCell ref="A77:C77"/>
    <mergeCell ref="A78:C78"/>
    <mergeCell ref="A79:C79"/>
    <mergeCell ref="A65:C65"/>
    <mergeCell ref="A66:C66"/>
    <mergeCell ref="A67:C67"/>
    <mergeCell ref="A57:C57"/>
    <mergeCell ref="A58:C58"/>
    <mergeCell ref="A59:C59"/>
    <mergeCell ref="A60:C60"/>
    <mergeCell ref="A61:C61"/>
    <mergeCell ref="A62:C62"/>
    <mergeCell ref="A48:C48"/>
    <mergeCell ref="A49:C49"/>
    <mergeCell ref="A50:C50"/>
    <mergeCell ref="A63:C63"/>
    <mergeCell ref="A64:C64"/>
    <mergeCell ref="A51:C51"/>
    <mergeCell ref="A53:C53"/>
    <mergeCell ref="A54:C54"/>
    <mergeCell ref="A55:C55"/>
    <mergeCell ref="A56:C56"/>
    <mergeCell ref="A44:C44"/>
    <mergeCell ref="A45:C45"/>
    <mergeCell ref="A46:C46"/>
    <mergeCell ref="A47:C47"/>
    <mergeCell ref="A39:C39"/>
    <mergeCell ref="A40:C40"/>
    <mergeCell ref="A41:C41"/>
    <mergeCell ref="A42:C42"/>
    <mergeCell ref="A43:C43"/>
    <mergeCell ref="A38:C38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5:C25"/>
    <mergeCell ref="A26:C26"/>
    <mergeCell ref="A27:C27"/>
    <mergeCell ref="A19:C19"/>
    <mergeCell ref="A21:C21"/>
    <mergeCell ref="A22:C22"/>
    <mergeCell ref="A23:C23"/>
    <mergeCell ref="A8:C8"/>
    <mergeCell ref="A20:C20"/>
    <mergeCell ref="A52:C52"/>
    <mergeCell ref="A73:C73"/>
    <mergeCell ref="A72:C72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24:C24"/>
    <mergeCell ref="A2:E2"/>
    <mergeCell ref="A4:D4"/>
    <mergeCell ref="E4:E6"/>
    <mergeCell ref="A5:C6"/>
    <mergeCell ref="D5:D6"/>
  </mergeCells>
  <phoneticPr fontId="1" type="noConversion"/>
  <pageMargins left="1.0236220472440944" right="0.9055118110236221" top="0.3937007874015748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3" workbookViewId="0">
      <selection activeCell="D18" sqref="D18"/>
    </sheetView>
  </sheetViews>
  <sheetFormatPr defaultColWidth="9" defaultRowHeight="14"/>
  <cols>
    <col min="1" max="1" width="4" style="6" customWidth="1"/>
    <col min="2" max="2" width="4.1796875" style="6" customWidth="1"/>
    <col min="3" max="3" width="2.08984375" style="6" customWidth="1"/>
    <col min="4" max="4" width="37" style="6" customWidth="1"/>
    <col min="5" max="7" width="12.6328125" style="14" customWidth="1"/>
    <col min="8" max="16384" width="9" style="6"/>
  </cols>
  <sheetData>
    <row r="1" spans="1:8" s="1" customFormat="1" ht="14.25" customHeight="1">
      <c r="A1" s="123" t="s">
        <v>93</v>
      </c>
      <c r="B1" s="123"/>
      <c r="E1" s="15"/>
      <c r="F1" s="15"/>
      <c r="G1" s="15"/>
    </row>
    <row r="2" spans="1:8" s="3" customFormat="1" ht="17.25" customHeight="1">
      <c r="A2" s="124" t="s">
        <v>326</v>
      </c>
      <c r="B2" s="125"/>
      <c r="C2" s="125"/>
      <c r="D2" s="125"/>
      <c r="E2" s="125"/>
      <c r="F2" s="125"/>
      <c r="G2" s="125"/>
      <c r="H2" s="2"/>
    </row>
    <row r="3" spans="1:8" s="3" customFormat="1" ht="14.5" customHeight="1">
      <c r="A3" s="126" t="s">
        <v>0</v>
      </c>
      <c r="B3" s="127"/>
      <c r="C3" s="127"/>
      <c r="D3" s="127"/>
      <c r="E3" s="127"/>
      <c r="F3" s="127"/>
      <c r="G3" s="127"/>
      <c r="H3" s="2"/>
    </row>
    <row r="4" spans="1:8" s="3" customFormat="1" ht="14.5" customHeight="1">
      <c r="A4" s="128" t="s">
        <v>1</v>
      </c>
      <c r="B4" s="129"/>
      <c r="C4" s="130"/>
      <c r="D4" s="4" t="s">
        <v>2</v>
      </c>
      <c r="E4" s="9" t="s">
        <v>3</v>
      </c>
      <c r="F4" s="9" t="s">
        <v>4</v>
      </c>
      <c r="G4" s="9" t="s">
        <v>5</v>
      </c>
      <c r="H4" s="2"/>
    </row>
    <row r="5" spans="1:8" ht="15" customHeight="1">
      <c r="A5" s="131" t="s">
        <v>6</v>
      </c>
      <c r="B5" s="132"/>
      <c r="C5" s="133"/>
      <c r="D5" s="5" t="s">
        <v>7</v>
      </c>
      <c r="E5" s="10">
        <f>F5+G5</f>
        <v>793.26</v>
      </c>
      <c r="F5" s="10">
        <f>SUM(F6+F11+F14+F17)</f>
        <v>733.26</v>
      </c>
      <c r="G5" s="10">
        <f>SUM(G6+G11+G14+G17)</f>
        <v>60</v>
      </c>
    </row>
    <row r="6" spans="1:8" ht="15" customHeight="1">
      <c r="A6" s="134" t="s">
        <v>8</v>
      </c>
      <c r="B6" s="135"/>
      <c r="C6" s="136"/>
      <c r="D6" s="5" t="s">
        <v>9</v>
      </c>
      <c r="E6" s="10">
        <f t="shared" ref="E6:E55" si="0">F6+G6</f>
        <v>28.67</v>
      </c>
      <c r="F6" s="10">
        <v>15.97</v>
      </c>
      <c r="G6" s="10">
        <f>SUM(G8:G10)</f>
        <v>12.7</v>
      </c>
    </row>
    <row r="7" spans="1:8" ht="15" customHeight="1">
      <c r="A7" s="134" t="s">
        <v>10</v>
      </c>
      <c r="B7" s="135" t="s">
        <v>86</v>
      </c>
      <c r="C7" s="136" t="s">
        <v>86</v>
      </c>
      <c r="D7" s="8" t="s">
        <v>87</v>
      </c>
      <c r="E7" s="10">
        <f t="shared" si="0"/>
        <v>15.97</v>
      </c>
      <c r="F7" s="72">
        <v>15.97</v>
      </c>
      <c r="G7" s="72"/>
    </row>
    <row r="8" spans="1:8" ht="15" customHeight="1">
      <c r="A8" s="134" t="s">
        <v>12</v>
      </c>
      <c r="B8" s="135" t="s">
        <v>86</v>
      </c>
      <c r="C8" s="136" t="s">
        <v>86</v>
      </c>
      <c r="D8" s="8" t="s">
        <v>88</v>
      </c>
      <c r="E8" s="10">
        <f t="shared" si="0"/>
        <v>1</v>
      </c>
      <c r="F8" s="11"/>
      <c r="G8" s="10">
        <v>1</v>
      </c>
    </row>
    <row r="9" spans="1:8" ht="15" customHeight="1">
      <c r="A9" s="134" t="s">
        <v>14</v>
      </c>
      <c r="B9" s="135" t="s">
        <v>86</v>
      </c>
      <c r="C9" s="136" t="s">
        <v>86</v>
      </c>
      <c r="D9" s="8" t="s">
        <v>89</v>
      </c>
      <c r="E9" s="10">
        <f t="shared" si="0"/>
        <v>5.5</v>
      </c>
      <c r="F9" s="11"/>
      <c r="G9" s="10">
        <v>5.5</v>
      </c>
    </row>
    <row r="10" spans="1:8" ht="15" customHeight="1">
      <c r="A10" s="137" t="s">
        <v>15</v>
      </c>
      <c r="B10" s="138" t="s">
        <v>86</v>
      </c>
      <c r="C10" s="139" t="s">
        <v>86</v>
      </c>
      <c r="D10" s="8" t="s">
        <v>90</v>
      </c>
      <c r="E10" s="10">
        <f t="shared" si="0"/>
        <v>6.2</v>
      </c>
      <c r="F10" s="11"/>
      <c r="G10" s="10">
        <v>6.2</v>
      </c>
    </row>
    <row r="11" spans="1:8" ht="15" customHeight="1">
      <c r="A11" s="134" t="s">
        <v>16</v>
      </c>
      <c r="B11" s="135"/>
      <c r="C11" s="136"/>
      <c r="D11" s="5" t="s">
        <v>17</v>
      </c>
      <c r="E11" s="10">
        <f t="shared" si="0"/>
        <v>680.8599999999999</v>
      </c>
      <c r="F11" s="12">
        <v>645.55999999999995</v>
      </c>
      <c r="G11" s="10">
        <v>35.299999999999997</v>
      </c>
    </row>
    <row r="12" spans="1:8" ht="15" customHeight="1">
      <c r="A12" s="140" t="s">
        <v>18</v>
      </c>
      <c r="B12" s="141" t="s">
        <v>86</v>
      </c>
      <c r="C12" s="141" t="s">
        <v>86</v>
      </c>
      <c r="D12" s="7" t="s">
        <v>87</v>
      </c>
      <c r="E12" s="10">
        <f t="shared" si="0"/>
        <v>645.55999999999995</v>
      </c>
      <c r="F12" s="12">
        <v>645.55999999999995</v>
      </c>
      <c r="G12" s="10"/>
    </row>
    <row r="13" spans="1:8" ht="15" customHeight="1">
      <c r="A13" s="140" t="s">
        <v>19</v>
      </c>
      <c r="B13" s="141" t="s">
        <v>86</v>
      </c>
      <c r="C13" s="141" t="s">
        <v>86</v>
      </c>
      <c r="D13" s="7" t="s">
        <v>88</v>
      </c>
      <c r="E13" s="10">
        <f t="shared" si="0"/>
        <v>35.299999999999997</v>
      </c>
      <c r="F13" s="12"/>
      <c r="G13" s="10">
        <v>35.299999999999997</v>
      </c>
    </row>
    <row r="14" spans="1:8" ht="15" customHeight="1">
      <c r="A14" s="134" t="s">
        <v>20</v>
      </c>
      <c r="B14" s="135"/>
      <c r="C14" s="136"/>
      <c r="D14" s="5" t="s">
        <v>21</v>
      </c>
      <c r="E14" s="10">
        <f t="shared" si="0"/>
        <v>18.439999999999998</v>
      </c>
      <c r="F14" s="10">
        <v>12.44</v>
      </c>
      <c r="G14" s="10">
        <v>6</v>
      </c>
    </row>
    <row r="15" spans="1:8" ht="15" customHeight="1">
      <c r="A15" s="140" t="s">
        <v>22</v>
      </c>
      <c r="B15" s="141" t="s">
        <v>86</v>
      </c>
      <c r="C15" s="141" t="s">
        <v>86</v>
      </c>
      <c r="D15" s="8" t="s">
        <v>87</v>
      </c>
      <c r="E15" s="10">
        <f t="shared" si="0"/>
        <v>12.44</v>
      </c>
      <c r="F15" s="72">
        <v>12.44</v>
      </c>
      <c r="G15" s="72"/>
    </row>
    <row r="16" spans="1:8" ht="15" customHeight="1">
      <c r="A16" s="140" t="s">
        <v>23</v>
      </c>
      <c r="B16" s="141" t="s">
        <v>86</v>
      </c>
      <c r="C16" s="141" t="s">
        <v>86</v>
      </c>
      <c r="D16" s="8" t="s">
        <v>88</v>
      </c>
      <c r="E16" s="10">
        <f t="shared" si="0"/>
        <v>6</v>
      </c>
      <c r="F16" s="11"/>
      <c r="G16" s="72">
        <v>6</v>
      </c>
    </row>
    <row r="17" spans="1:7" ht="15" customHeight="1">
      <c r="A17" s="134" t="s">
        <v>24</v>
      </c>
      <c r="B17" s="135"/>
      <c r="C17" s="136"/>
      <c r="D17" s="5" t="s">
        <v>25</v>
      </c>
      <c r="E17" s="10">
        <f t="shared" si="0"/>
        <v>65.289999999999992</v>
      </c>
      <c r="F17" s="12">
        <v>59.29</v>
      </c>
      <c r="G17" s="12">
        <v>6</v>
      </c>
    </row>
    <row r="18" spans="1:7" ht="15" customHeight="1">
      <c r="A18" s="131" t="s">
        <v>26</v>
      </c>
      <c r="B18" s="132"/>
      <c r="C18" s="133"/>
      <c r="D18" s="5" t="s">
        <v>11</v>
      </c>
      <c r="E18" s="10">
        <f t="shared" si="0"/>
        <v>59.29</v>
      </c>
      <c r="F18" s="10">
        <v>59.29</v>
      </c>
      <c r="G18" s="10"/>
    </row>
    <row r="19" spans="1:7" ht="15" customHeight="1">
      <c r="A19" s="131" t="s">
        <v>27</v>
      </c>
      <c r="B19" s="132"/>
      <c r="C19" s="133"/>
      <c r="D19" s="5" t="s">
        <v>13</v>
      </c>
      <c r="E19" s="10">
        <f t="shared" si="0"/>
        <v>6</v>
      </c>
      <c r="F19" s="10"/>
      <c r="G19" s="10">
        <v>6</v>
      </c>
    </row>
    <row r="20" spans="1:7" ht="15" customHeight="1">
      <c r="A20" s="131" t="s">
        <v>28</v>
      </c>
      <c r="B20" s="132"/>
      <c r="C20" s="133"/>
      <c r="D20" s="5" t="s">
        <v>29</v>
      </c>
      <c r="E20" s="10">
        <f t="shared" si="0"/>
        <v>46.79</v>
      </c>
      <c r="F20" s="10">
        <v>46.79</v>
      </c>
      <c r="G20" s="10"/>
    </row>
    <row r="21" spans="1:7" ht="15" customHeight="1">
      <c r="A21" s="131" t="s">
        <v>30</v>
      </c>
      <c r="B21" s="132"/>
      <c r="C21" s="133"/>
      <c r="D21" s="5" t="s">
        <v>31</v>
      </c>
      <c r="E21" s="10">
        <f t="shared" si="0"/>
        <v>46.79</v>
      </c>
      <c r="F21" s="10">
        <v>46.79</v>
      </c>
      <c r="G21" s="10"/>
    </row>
    <row r="22" spans="1:7" ht="15" customHeight="1">
      <c r="A22" s="131" t="s">
        <v>32</v>
      </c>
      <c r="B22" s="132"/>
      <c r="C22" s="133"/>
      <c r="D22" s="5" t="s">
        <v>33</v>
      </c>
      <c r="E22" s="10">
        <f t="shared" si="0"/>
        <v>46.79</v>
      </c>
      <c r="F22" s="10">
        <v>46.79</v>
      </c>
      <c r="G22" s="10"/>
    </row>
    <row r="23" spans="1:7" ht="15" customHeight="1">
      <c r="A23" s="131" t="s">
        <v>34</v>
      </c>
      <c r="B23" s="132"/>
      <c r="C23" s="133"/>
      <c r="D23" s="5" t="s">
        <v>35</v>
      </c>
      <c r="E23" s="10">
        <f t="shared" si="0"/>
        <v>214.95</v>
      </c>
      <c r="F23" s="10">
        <f>SUM(F26+F24+F30)</f>
        <v>214.95</v>
      </c>
      <c r="G23" s="10"/>
    </row>
    <row r="24" spans="1:7" ht="15" customHeight="1">
      <c r="A24" s="131" t="s">
        <v>36</v>
      </c>
      <c r="B24" s="132"/>
      <c r="C24" s="133"/>
      <c r="D24" s="5" t="s">
        <v>37</v>
      </c>
      <c r="E24" s="10">
        <f t="shared" si="0"/>
        <v>31.5</v>
      </c>
      <c r="F24" s="10">
        <v>31.5</v>
      </c>
      <c r="G24" s="10"/>
    </row>
    <row r="25" spans="1:7" ht="15" customHeight="1">
      <c r="A25" s="131" t="s">
        <v>38</v>
      </c>
      <c r="B25" s="132"/>
      <c r="C25" s="133"/>
      <c r="D25" s="5" t="s">
        <v>11</v>
      </c>
      <c r="E25" s="10">
        <f t="shared" si="0"/>
        <v>31.5</v>
      </c>
      <c r="F25" s="10">
        <v>31.5</v>
      </c>
      <c r="G25" s="10"/>
    </row>
    <row r="26" spans="1:7" ht="15" customHeight="1">
      <c r="A26" s="131" t="s">
        <v>39</v>
      </c>
      <c r="B26" s="132"/>
      <c r="C26" s="133"/>
      <c r="D26" s="5" t="s">
        <v>40</v>
      </c>
      <c r="E26" s="10">
        <f t="shared" si="0"/>
        <v>179.32</v>
      </c>
      <c r="F26" s="10">
        <f>SUM(F27:F29)</f>
        <v>179.32</v>
      </c>
      <c r="G26" s="10"/>
    </row>
    <row r="27" spans="1:7" ht="15" customHeight="1">
      <c r="A27" s="131" t="s">
        <v>41</v>
      </c>
      <c r="B27" s="132"/>
      <c r="C27" s="133"/>
      <c r="D27" s="5" t="s">
        <v>42</v>
      </c>
      <c r="E27" s="10">
        <f t="shared" si="0"/>
        <v>35.9</v>
      </c>
      <c r="F27" s="10">
        <v>35.9</v>
      </c>
      <c r="G27" s="10"/>
    </row>
    <row r="28" spans="1:7" ht="15" customHeight="1">
      <c r="A28" s="131" t="s">
        <v>43</v>
      </c>
      <c r="B28" s="132"/>
      <c r="C28" s="133"/>
      <c r="D28" s="5" t="s">
        <v>44</v>
      </c>
      <c r="E28" s="75">
        <f t="shared" si="0"/>
        <v>118.34</v>
      </c>
      <c r="F28" s="75">
        <v>118.34</v>
      </c>
      <c r="G28" s="75"/>
    </row>
    <row r="29" spans="1:7" ht="15" customHeight="1">
      <c r="A29" s="131">
        <v>2080506</v>
      </c>
      <c r="B29" s="132"/>
      <c r="C29" s="133"/>
      <c r="D29" s="69" t="s">
        <v>327</v>
      </c>
      <c r="E29" s="13">
        <f t="shared" si="0"/>
        <v>25.08</v>
      </c>
      <c r="F29" s="13">
        <v>25.08</v>
      </c>
      <c r="G29" s="13"/>
    </row>
    <row r="30" spans="1:7" ht="15" customHeight="1">
      <c r="A30" s="131" t="s">
        <v>45</v>
      </c>
      <c r="B30" s="132"/>
      <c r="C30" s="133"/>
      <c r="D30" s="5" t="s">
        <v>46</v>
      </c>
      <c r="E30" s="12">
        <f t="shared" si="0"/>
        <v>4.13</v>
      </c>
      <c r="F30" s="76">
        <v>4.13</v>
      </c>
      <c r="G30" s="77"/>
    </row>
    <row r="31" spans="1:7" ht="15" customHeight="1">
      <c r="A31" s="131" t="s">
        <v>47</v>
      </c>
      <c r="B31" s="132"/>
      <c r="C31" s="133"/>
      <c r="D31" s="5" t="s">
        <v>328</v>
      </c>
      <c r="E31" s="10">
        <f t="shared" si="0"/>
        <v>4.13</v>
      </c>
      <c r="F31" s="11">
        <v>4.13</v>
      </c>
      <c r="G31" s="13"/>
    </row>
    <row r="32" spans="1:7" ht="15" customHeight="1">
      <c r="A32" s="131" t="s">
        <v>48</v>
      </c>
      <c r="B32" s="132"/>
      <c r="C32" s="133"/>
      <c r="D32" s="5" t="s">
        <v>49</v>
      </c>
      <c r="E32" s="10">
        <f t="shared" si="0"/>
        <v>80.31</v>
      </c>
      <c r="F32" s="13">
        <f>SUM(F33)</f>
        <v>80.31</v>
      </c>
      <c r="G32" s="13"/>
    </row>
    <row r="33" spans="1:7" ht="15" customHeight="1">
      <c r="A33" s="131" t="s">
        <v>50</v>
      </c>
      <c r="B33" s="132"/>
      <c r="C33" s="133"/>
      <c r="D33" s="5" t="s">
        <v>51</v>
      </c>
      <c r="E33" s="10">
        <f t="shared" si="0"/>
        <v>80.31</v>
      </c>
      <c r="F33" s="10">
        <f>SUM(F34:F37)</f>
        <v>80.31</v>
      </c>
      <c r="G33" s="10"/>
    </row>
    <row r="34" spans="1:7" ht="15" customHeight="1">
      <c r="A34" s="131" t="s">
        <v>52</v>
      </c>
      <c r="B34" s="132"/>
      <c r="C34" s="133"/>
      <c r="D34" s="5" t="s">
        <v>53</v>
      </c>
      <c r="E34" s="10">
        <f t="shared" si="0"/>
        <v>18.04</v>
      </c>
      <c r="F34" s="10">
        <v>18.04</v>
      </c>
      <c r="G34" s="10"/>
    </row>
    <row r="35" spans="1:7" ht="15" customHeight="1">
      <c r="A35" s="131" t="s">
        <v>54</v>
      </c>
      <c r="B35" s="132"/>
      <c r="C35" s="133"/>
      <c r="D35" s="5" t="s">
        <v>55</v>
      </c>
      <c r="E35" s="10">
        <f t="shared" si="0"/>
        <v>30.88</v>
      </c>
      <c r="F35" s="78">
        <v>30.88</v>
      </c>
      <c r="G35" s="10"/>
    </row>
    <row r="36" spans="1:7" ht="15" customHeight="1">
      <c r="A36" s="131" t="s">
        <v>56</v>
      </c>
      <c r="B36" s="132"/>
      <c r="C36" s="133"/>
      <c r="D36" s="5" t="s">
        <v>57</v>
      </c>
      <c r="E36" s="10">
        <f t="shared" si="0"/>
        <v>25.88</v>
      </c>
      <c r="F36" s="10">
        <v>25.88</v>
      </c>
      <c r="G36" s="10"/>
    </row>
    <row r="37" spans="1:7" ht="15" customHeight="1">
      <c r="A37" s="131">
        <v>2101199</v>
      </c>
      <c r="B37" s="132"/>
      <c r="C37" s="133"/>
      <c r="D37" s="73" t="s">
        <v>329</v>
      </c>
      <c r="E37" s="74">
        <f t="shared" si="0"/>
        <v>5.51</v>
      </c>
      <c r="F37" s="74">
        <v>5.51</v>
      </c>
      <c r="G37" s="74"/>
    </row>
    <row r="38" spans="1:7" ht="15" customHeight="1">
      <c r="A38" s="131" t="s">
        <v>58</v>
      </c>
      <c r="B38" s="132"/>
      <c r="C38" s="133"/>
      <c r="D38" s="5" t="s">
        <v>59</v>
      </c>
      <c r="E38" s="10">
        <f t="shared" si="0"/>
        <v>20.12</v>
      </c>
      <c r="F38" s="10">
        <v>20.12</v>
      </c>
      <c r="G38" s="10"/>
    </row>
    <row r="39" spans="1:7" ht="15" customHeight="1">
      <c r="A39" s="131" t="s">
        <v>60</v>
      </c>
      <c r="B39" s="132"/>
      <c r="C39" s="133"/>
      <c r="D39" s="5" t="s">
        <v>61</v>
      </c>
      <c r="E39" s="10">
        <f t="shared" si="0"/>
        <v>20.12</v>
      </c>
      <c r="F39" s="10">
        <v>20.12</v>
      </c>
      <c r="G39" s="10"/>
    </row>
    <row r="40" spans="1:7" ht="15" customHeight="1">
      <c r="A40" s="131" t="s">
        <v>62</v>
      </c>
      <c r="B40" s="132"/>
      <c r="C40" s="133"/>
      <c r="D40" s="5" t="s">
        <v>11</v>
      </c>
      <c r="E40" s="10">
        <f t="shared" si="0"/>
        <v>20.12</v>
      </c>
      <c r="F40" s="10">
        <v>20.12</v>
      </c>
      <c r="G40" s="10"/>
    </row>
    <row r="41" spans="1:7" ht="15" customHeight="1">
      <c r="A41" s="131" t="s">
        <v>63</v>
      </c>
      <c r="B41" s="132"/>
      <c r="C41" s="133"/>
      <c r="D41" s="5" t="s">
        <v>64</v>
      </c>
      <c r="E41" s="10">
        <f>SUM(E51+E49+E47+E42)</f>
        <v>379.62</v>
      </c>
      <c r="F41" s="10">
        <f>SUM(F51+F49+F47+F42)</f>
        <v>339.62</v>
      </c>
      <c r="G41" s="10">
        <f>SUM(G51+G42)</f>
        <v>40</v>
      </c>
    </row>
    <row r="42" spans="1:7" ht="15" customHeight="1">
      <c r="A42" s="131" t="s">
        <v>65</v>
      </c>
      <c r="B42" s="132"/>
      <c r="C42" s="133"/>
      <c r="D42" s="5" t="s">
        <v>330</v>
      </c>
      <c r="E42" s="10">
        <f t="shared" si="0"/>
        <v>216.28</v>
      </c>
      <c r="F42" s="10">
        <v>192.38</v>
      </c>
      <c r="G42" s="10">
        <v>23.9</v>
      </c>
    </row>
    <row r="43" spans="1:7" ht="15" customHeight="1">
      <c r="A43" s="131" t="s">
        <v>66</v>
      </c>
      <c r="B43" s="132"/>
      <c r="C43" s="133"/>
      <c r="D43" s="5" t="s">
        <v>11</v>
      </c>
      <c r="E43" s="10">
        <f t="shared" si="0"/>
        <v>192.38</v>
      </c>
      <c r="F43" s="10">
        <v>192.38</v>
      </c>
      <c r="G43" s="10"/>
    </row>
    <row r="44" spans="1:7" ht="15" customHeight="1">
      <c r="A44" s="131" t="s">
        <v>67</v>
      </c>
      <c r="B44" s="132"/>
      <c r="C44" s="133"/>
      <c r="D44" s="5" t="s">
        <v>13</v>
      </c>
      <c r="E44" s="10">
        <f t="shared" si="0"/>
        <v>4</v>
      </c>
      <c r="F44" s="10"/>
      <c r="G44" s="10">
        <v>4</v>
      </c>
    </row>
    <row r="45" spans="1:7" ht="15" customHeight="1">
      <c r="A45" s="131">
        <v>2130126</v>
      </c>
      <c r="B45" s="132"/>
      <c r="C45" s="133"/>
      <c r="D45" s="5" t="s">
        <v>92</v>
      </c>
      <c r="E45" s="10">
        <f t="shared" si="0"/>
        <v>10.9</v>
      </c>
      <c r="F45" s="10"/>
      <c r="G45" s="10">
        <v>10.9</v>
      </c>
    </row>
    <row r="46" spans="1:7" ht="15" customHeight="1">
      <c r="A46" s="131" t="s">
        <v>68</v>
      </c>
      <c r="B46" s="132"/>
      <c r="C46" s="133"/>
      <c r="D46" s="5" t="s">
        <v>91</v>
      </c>
      <c r="E46" s="10">
        <f t="shared" si="0"/>
        <v>9</v>
      </c>
      <c r="F46" s="10"/>
      <c r="G46" s="10">
        <v>9</v>
      </c>
    </row>
    <row r="47" spans="1:7" ht="15" customHeight="1">
      <c r="A47" s="131" t="s">
        <v>69</v>
      </c>
      <c r="B47" s="132"/>
      <c r="C47" s="133"/>
      <c r="D47" s="5" t="s">
        <v>70</v>
      </c>
      <c r="E47" s="10">
        <f t="shared" si="0"/>
        <v>61.57</v>
      </c>
      <c r="F47" s="10">
        <v>61.57</v>
      </c>
      <c r="G47" s="10"/>
    </row>
    <row r="48" spans="1:7" ht="15" customHeight="1">
      <c r="A48" s="131" t="s">
        <v>71</v>
      </c>
      <c r="B48" s="132"/>
      <c r="C48" s="133"/>
      <c r="D48" s="5" t="s">
        <v>11</v>
      </c>
      <c r="E48" s="10">
        <f t="shared" si="0"/>
        <v>61.57</v>
      </c>
      <c r="F48" s="10">
        <v>61.57</v>
      </c>
      <c r="G48" s="10"/>
    </row>
    <row r="49" spans="1:7" ht="15" customHeight="1">
      <c r="A49" s="131" t="s">
        <v>72</v>
      </c>
      <c r="B49" s="132"/>
      <c r="C49" s="133"/>
      <c r="D49" s="5" t="s">
        <v>73</v>
      </c>
      <c r="E49" s="10">
        <f t="shared" si="0"/>
        <v>85.67</v>
      </c>
      <c r="F49" s="10">
        <v>85.67</v>
      </c>
      <c r="G49" s="10"/>
    </row>
    <row r="50" spans="1:7" ht="15" customHeight="1">
      <c r="A50" s="131" t="s">
        <v>74</v>
      </c>
      <c r="B50" s="132"/>
      <c r="C50" s="133"/>
      <c r="D50" s="5" t="s">
        <v>11</v>
      </c>
      <c r="E50" s="10">
        <f t="shared" si="0"/>
        <v>85.67</v>
      </c>
      <c r="F50" s="10">
        <v>85.67</v>
      </c>
      <c r="G50" s="10"/>
    </row>
    <row r="51" spans="1:7" ht="15" customHeight="1">
      <c r="A51" s="131" t="s">
        <v>75</v>
      </c>
      <c r="B51" s="132"/>
      <c r="C51" s="133"/>
      <c r="D51" s="5" t="s">
        <v>76</v>
      </c>
      <c r="E51" s="10">
        <f t="shared" si="0"/>
        <v>16.100000000000001</v>
      </c>
      <c r="F51" s="10"/>
      <c r="G51" s="10">
        <v>16.100000000000001</v>
      </c>
    </row>
    <row r="52" spans="1:7" ht="15" customHeight="1">
      <c r="A52" s="131" t="s">
        <v>77</v>
      </c>
      <c r="B52" s="132"/>
      <c r="C52" s="133"/>
      <c r="D52" s="5" t="s">
        <v>78</v>
      </c>
      <c r="E52" s="10">
        <f t="shared" si="0"/>
        <v>16.100000000000001</v>
      </c>
      <c r="F52" s="10"/>
      <c r="G52" s="10">
        <v>16.100000000000001</v>
      </c>
    </row>
    <row r="53" spans="1:7" ht="12" customHeight="1">
      <c r="A53" s="131" t="s">
        <v>79</v>
      </c>
      <c r="B53" s="132"/>
      <c r="C53" s="133"/>
      <c r="D53" s="5" t="s">
        <v>80</v>
      </c>
      <c r="E53" s="10">
        <f t="shared" si="0"/>
        <v>73.61</v>
      </c>
      <c r="F53" s="10">
        <v>73.61</v>
      </c>
      <c r="G53" s="10"/>
    </row>
    <row r="54" spans="1:7" ht="12" customHeight="1">
      <c r="A54" s="131" t="s">
        <v>81</v>
      </c>
      <c r="B54" s="132"/>
      <c r="C54" s="133"/>
      <c r="D54" s="5" t="s">
        <v>82</v>
      </c>
      <c r="E54" s="10">
        <f t="shared" si="0"/>
        <v>73.61</v>
      </c>
      <c r="F54" s="10">
        <v>73.61</v>
      </c>
      <c r="G54" s="10"/>
    </row>
    <row r="55" spans="1:7" ht="12" customHeight="1">
      <c r="A55" s="131" t="s">
        <v>83</v>
      </c>
      <c r="B55" s="132"/>
      <c r="C55" s="133"/>
      <c r="D55" s="5" t="s">
        <v>84</v>
      </c>
      <c r="E55" s="10">
        <f t="shared" si="0"/>
        <v>73.61</v>
      </c>
      <c r="F55" s="10">
        <v>73.61</v>
      </c>
      <c r="G55" s="10"/>
    </row>
    <row r="56" spans="1:7" ht="20.25" customHeight="1">
      <c r="A56" s="120" t="s">
        <v>85</v>
      </c>
      <c r="B56" s="121"/>
      <c r="C56" s="121"/>
      <c r="D56" s="122"/>
      <c r="E56" s="16">
        <f>SUM(E5+E20+E23+E32+E38+E41+E53)</f>
        <v>1608.6599999999996</v>
      </c>
      <c r="F56" s="16">
        <f>SUM(F5+F20+F23+F32+F38+F41+F53)</f>
        <v>1508.6599999999996</v>
      </c>
      <c r="G56" s="16">
        <f>G5+G23+G41</f>
        <v>100</v>
      </c>
    </row>
  </sheetData>
  <mergeCells count="56">
    <mergeCell ref="A34:C34"/>
    <mergeCell ref="A13:C13"/>
    <mergeCell ref="A15:C15"/>
    <mergeCell ref="A16:C16"/>
    <mergeCell ref="A45:C45"/>
    <mergeCell ref="A31:C31"/>
    <mergeCell ref="A32:C32"/>
    <mergeCell ref="A33:C33"/>
    <mergeCell ref="A28:C28"/>
    <mergeCell ref="A24:C24"/>
    <mergeCell ref="A25:C25"/>
    <mergeCell ref="A26:C26"/>
    <mergeCell ref="A27:C27"/>
    <mergeCell ref="A22:C22"/>
    <mergeCell ref="A30:C30"/>
    <mergeCell ref="A29:C29"/>
    <mergeCell ref="A48:C48"/>
    <mergeCell ref="A35:C35"/>
    <mergeCell ref="A36:C36"/>
    <mergeCell ref="A38:C38"/>
    <mergeCell ref="A39:C39"/>
    <mergeCell ref="A40:C40"/>
    <mergeCell ref="A41:C41"/>
    <mergeCell ref="A37:C37"/>
    <mergeCell ref="A55:C55"/>
    <mergeCell ref="A7:C7"/>
    <mergeCell ref="A8:C8"/>
    <mergeCell ref="A9:C9"/>
    <mergeCell ref="A10:C10"/>
    <mergeCell ref="A12:C12"/>
    <mergeCell ref="A49:C49"/>
    <mergeCell ref="A50:C50"/>
    <mergeCell ref="A51:C51"/>
    <mergeCell ref="A42:C42"/>
    <mergeCell ref="A43:C43"/>
    <mergeCell ref="A44:C44"/>
    <mergeCell ref="A46:C46"/>
    <mergeCell ref="A21:C21"/>
    <mergeCell ref="A52:C52"/>
    <mergeCell ref="A47:C47"/>
    <mergeCell ref="A56:D56"/>
    <mergeCell ref="A1:B1"/>
    <mergeCell ref="A2:G2"/>
    <mergeCell ref="A3:G3"/>
    <mergeCell ref="A4:C4"/>
    <mergeCell ref="A5:C5"/>
    <mergeCell ref="A6:C6"/>
    <mergeCell ref="A11:C11"/>
    <mergeCell ref="A23:C23"/>
    <mergeCell ref="A14:C14"/>
    <mergeCell ref="A17:C17"/>
    <mergeCell ref="A18:C18"/>
    <mergeCell ref="A19:C19"/>
    <mergeCell ref="A20:C20"/>
    <mergeCell ref="A53:C53"/>
    <mergeCell ref="A54:C54"/>
  </mergeCells>
  <phoneticPr fontId="1" type="noConversion"/>
  <pageMargins left="0.9055118110236221" right="0.70866141732283472" top="0.19685039370078741" bottom="0.19685039370078741" header="0.31496062992125984" footer="0.31496062992125984"/>
  <pageSetup paperSize="9" orientation="portrait" r:id="rId1"/>
  <ignoredErrors>
    <ignoredError sqref="G56 E38:E40 E5:E28 E30:E36 E42:E5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C9" sqref="C9"/>
    </sheetView>
  </sheetViews>
  <sheetFormatPr defaultRowHeight="14"/>
  <cols>
    <col min="1" max="1" width="5.81640625" customWidth="1"/>
    <col min="2" max="2" width="35.36328125" customWidth="1"/>
    <col min="3" max="3" width="15.26953125" customWidth="1"/>
    <col min="4" max="4" width="16.90625" customWidth="1"/>
  </cols>
  <sheetData>
    <row r="1" spans="1:5">
      <c r="A1" t="s">
        <v>331</v>
      </c>
    </row>
    <row r="2" spans="1:5" ht="20.5">
      <c r="A2" s="142" t="s">
        <v>352</v>
      </c>
      <c r="B2" s="143"/>
      <c r="C2" s="143"/>
      <c r="D2" s="143"/>
      <c r="E2" s="143"/>
    </row>
    <row r="3" spans="1:5" ht="17.5" customHeight="1">
      <c r="D3" s="144" t="s">
        <v>353</v>
      </c>
      <c r="E3" s="144"/>
    </row>
    <row r="4" spans="1:5" ht="17">
      <c r="A4" s="91" t="s">
        <v>354</v>
      </c>
      <c r="B4" s="92" t="s">
        <v>355</v>
      </c>
      <c r="C4" s="101" t="s">
        <v>374</v>
      </c>
      <c r="D4" s="102" t="s">
        <v>375</v>
      </c>
      <c r="E4" s="100" t="s">
        <v>347</v>
      </c>
    </row>
    <row r="5" spans="1:5" ht="20.5" customHeight="1">
      <c r="A5" s="93"/>
      <c r="B5" s="94" t="s">
        <v>356</v>
      </c>
      <c r="C5" s="88" t="s">
        <v>348</v>
      </c>
      <c r="D5" s="88">
        <f>SUM(D6+D23)</f>
        <v>1000000</v>
      </c>
      <c r="E5" s="79"/>
    </row>
    <row r="6" spans="1:5" ht="20.5" customHeight="1">
      <c r="A6" s="95" t="s">
        <v>357</v>
      </c>
      <c r="B6" s="91" t="s">
        <v>358</v>
      </c>
      <c r="C6" s="88" t="s">
        <v>349</v>
      </c>
      <c r="D6" s="89">
        <f>SUM(D7:D22)</f>
        <v>640000</v>
      </c>
      <c r="E6" s="79"/>
    </row>
    <row r="7" spans="1:5" ht="20.5" customHeight="1">
      <c r="A7" s="96">
        <v>1</v>
      </c>
      <c r="B7" s="97" t="s">
        <v>332</v>
      </c>
      <c r="C7" s="79"/>
      <c r="D7" s="90">
        <v>55000</v>
      </c>
      <c r="E7" s="79"/>
    </row>
    <row r="8" spans="1:5" ht="20.5" customHeight="1">
      <c r="A8" s="98">
        <v>2</v>
      </c>
      <c r="B8" s="91" t="s">
        <v>333</v>
      </c>
      <c r="C8" s="79"/>
      <c r="D8" s="90">
        <v>62000</v>
      </c>
      <c r="E8" s="82"/>
    </row>
    <row r="9" spans="1:5" ht="20.5" customHeight="1">
      <c r="A9" s="96">
        <v>3</v>
      </c>
      <c r="B9" s="91" t="s">
        <v>334</v>
      </c>
      <c r="C9" s="79"/>
      <c r="D9" s="90">
        <v>10000</v>
      </c>
      <c r="E9" s="83"/>
    </row>
    <row r="10" spans="1:5" ht="20.5" customHeight="1">
      <c r="A10" s="98">
        <v>4</v>
      </c>
      <c r="B10" s="91" t="s">
        <v>335</v>
      </c>
      <c r="C10" s="79"/>
      <c r="D10" s="90">
        <v>45000</v>
      </c>
      <c r="E10" s="80"/>
    </row>
    <row r="11" spans="1:5" ht="20.5" customHeight="1">
      <c r="A11" s="96">
        <v>5</v>
      </c>
      <c r="B11" s="91" t="s">
        <v>336</v>
      </c>
      <c r="C11" s="79"/>
      <c r="D11" s="90">
        <v>20000</v>
      </c>
      <c r="E11" s="80"/>
    </row>
    <row r="12" spans="1:5" ht="20.5" customHeight="1">
      <c r="A12" s="98">
        <v>6</v>
      </c>
      <c r="B12" s="91" t="s">
        <v>337</v>
      </c>
      <c r="C12" s="79"/>
      <c r="D12" s="90">
        <v>30000</v>
      </c>
      <c r="E12" s="80"/>
    </row>
    <row r="13" spans="1:5" ht="20.5" customHeight="1">
      <c r="A13" s="96">
        <v>7</v>
      </c>
      <c r="B13" s="91" t="s">
        <v>338</v>
      </c>
      <c r="C13" s="79"/>
      <c r="D13" s="90">
        <v>30000</v>
      </c>
      <c r="E13" s="80"/>
    </row>
    <row r="14" spans="1:5" ht="20.5" customHeight="1">
      <c r="A14" s="98">
        <v>8</v>
      </c>
      <c r="B14" s="91" t="s">
        <v>339</v>
      </c>
      <c r="C14" s="79"/>
      <c r="D14" s="90">
        <v>30000</v>
      </c>
      <c r="E14" s="80"/>
    </row>
    <row r="15" spans="1:5" ht="20.5" customHeight="1">
      <c r="A15" s="96">
        <v>9</v>
      </c>
      <c r="B15" s="91" t="s">
        <v>340</v>
      </c>
      <c r="C15" s="79"/>
      <c r="D15" s="90">
        <v>30000</v>
      </c>
      <c r="E15" s="80"/>
    </row>
    <row r="16" spans="1:5" ht="20.5" customHeight="1">
      <c r="A16" s="98">
        <v>10</v>
      </c>
      <c r="B16" s="91" t="s">
        <v>341</v>
      </c>
      <c r="C16" s="79"/>
      <c r="D16" s="90">
        <v>148000</v>
      </c>
      <c r="E16" s="80"/>
    </row>
    <row r="17" spans="1:5" ht="20.5" customHeight="1">
      <c r="A17" s="96">
        <v>11</v>
      </c>
      <c r="B17" s="97" t="s">
        <v>342</v>
      </c>
      <c r="C17" s="79"/>
      <c r="D17" s="90">
        <v>20000</v>
      </c>
      <c r="E17" s="81"/>
    </row>
    <row r="18" spans="1:5" ht="20.5" customHeight="1">
      <c r="A18" s="98">
        <v>12</v>
      </c>
      <c r="B18" s="99" t="s">
        <v>343</v>
      </c>
      <c r="C18" s="79"/>
      <c r="D18" s="90">
        <v>30000</v>
      </c>
      <c r="E18" s="80"/>
    </row>
    <row r="19" spans="1:5" ht="20.5" customHeight="1">
      <c r="A19" s="96">
        <v>13</v>
      </c>
      <c r="B19" s="91" t="s">
        <v>344</v>
      </c>
      <c r="C19" s="79"/>
      <c r="D19" s="90">
        <v>40000</v>
      </c>
      <c r="E19" s="84"/>
    </row>
    <row r="20" spans="1:5" ht="20.5" customHeight="1">
      <c r="A20" s="98">
        <v>14</v>
      </c>
      <c r="B20" s="91" t="s">
        <v>345</v>
      </c>
      <c r="C20" s="79"/>
      <c r="D20" s="90">
        <v>40000</v>
      </c>
      <c r="E20" s="80"/>
    </row>
    <row r="21" spans="1:5" ht="20.5" customHeight="1">
      <c r="A21" s="98">
        <v>15</v>
      </c>
      <c r="B21" s="91" t="s">
        <v>359</v>
      </c>
      <c r="C21" s="79"/>
      <c r="D21" s="90">
        <v>20000</v>
      </c>
      <c r="E21" s="84"/>
    </row>
    <row r="22" spans="1:5" ht="20.5" customHeight="1">
      <c r="A22" s="96">
        <v>16</v>
      </c>
      <c r="B22" s="91" t="s">
        <v>346</v>
      </c>
      <c r="C22" s="79"/>
      <c r="D22" s="90">
        <v>30000</v>
      </c>
      <c r="E22" s="80"/>
    </row>
    <row r="23" spans="1:5" ht="20.5" customHeight="1">
      <c r="A23" s="100" t="s">
        <v>350</v>
      </c>
      <c r="B23" s="91" t="s">
        <v>360</v>
      </c>
      <c r="C23" s="89">
        <v>360000</v>
      </c>
      <c r="D23" s="89">
        <f>SUM(D24:D37)</f>
        <v>360000</v>
      </c>
      <c r="E23" s="85"/>
    </row>
    <row r="24" spans="1:5" ht="20.5" customHeight="1">
      <c r="A24" s="98">
        <v>17</v>
      </c>
      <c r="B24" s="91" t="s">
        <v>361</v>
      </c>
      <c r="C24" s="79"/>
      <c r="D24" s="89">
        <v>109000</v>
      </c>
      <c r="E24" s="79"/>
    </row>
    <row r="25" spans="1:5" ht="20.5" customHeight="1">
      <c r="A25" s="98">
        <v>18</v>
      </c>
      <c r="B25" s="91" t="s">
        <v>362</v>
      </c>
      <c r="C25" s="79"/>
      <c r="D25" s="89">
        <v>90000</v>
      </c>
      <c r="E25" s="79"/>
    </row>
    <row r="26" spans="1:5" ht="20.5" customHeight="1">
      <c r="A26" s="98">
        <v>19</v>
      </c>
      <c r="B26" s="91" t="s">
        <v>363</v>
      </c>
      <c r="C26" s="79"/>
      <c r="D26" s="89">
        <v>14000</v>
      </c>
      <c r="E26" s="79"/>
    </row>
    <row r="27" spans="1:5" ht="20.5" customHeight="1">
      <c r="A27" s="98">
        <v>20</v>
      </c>
      <c r="B27" s="91" t="s">
        <v>364</v>
      </c>
      <c r="C27" s="79"/>
      <c r="D27" s="89">
        <v>14000</v>
      </c>
      <c r="E27" s="79"/>
    </row>
    <row r="28" spans="1:5" ht="20.5" customHeight="1">
      <c r="A28" s="98">
        <v>21</v>
      </c>
      <c r="B28" s="91" t="s">
        <v>365</v>
      </c>
      <c r="C28" s="79"/>
      <c r="D28" s="89">
        <v>14000</v>
      </c>
      <c r="E28" s="79"/>
    </row>
    <row r="29" spans="1:5" ht="20.5" customHeight="1">
      <c r="A29" s="98">
        <v>22</v>
      </c>
      <c r="B29" s="91" t="s">
        <v>366</v>
      </c>
      <c r="C29" s="79"/>
      <c r="D29" s="89">
        <v>14000</v>
      </c>
      <c r="E29" s="79"/>
    </row>
    <row r="30" spans="1:5" ht="20.5" customHeight="1">
      <c r="A30" s="98">
        <v>23</v>
      </c>
      <c r="B30" s="91" t="s">
        <v>367</v>
      </c>
      <c r="C30" s="79"/>
      <c r="D30" s="89">
        <v>14000</v>
      </c>
      <c r="E30" s="79"/>
    </row>
    <row r="31" spans="1:5" ht="20.5" customHeight="1">
      <c r="A31" s="98">
        <v>24</v>
      </c>
      <c r="B31" s="91" t="s">
        <v>368</v>
      </c>
      <c r="C31" s="79"/>
      <c r="D31" s="89">
        <v>13000</v>
      </c>
      <c r="E31" s="79"/>
    </row>
    <row r="32" spans="1:5" ht="20.5" customHeight="1">
      <c r="A32" s="98">
        <v>25</v>
      </c>
      <c r="B32" s="91" t="s">
        <v>369</v>
      </c>
      <c r="C32" s="79"/>
      <c r="D32" s="89">
        <v>13000</v>
      </c>
      <c r="E32" s="79"/>
    </row>
    <row r="33" spans="1:5" ht="20.5" customHeight="1">
      <c r="A33" s="98">
        <v>26</v>
      </c>
      <c r="B33" s="91" t="s">
        <v>370</v>
      </c>
      <c r="C33" s="79"/>
      <c r="D33" s="89">
        <v>13000</v>
      </c>
      <c r="E33" s="79"/>
    </row>
    <row r="34" spans="1:5" ht="20.5" customHeight="1">
      <c r="A34" s="98">
        <v>27</v>
      </c>
      <c r="B34" s="91" t="s">
        <v>351</v>
      </c>
      <c r="C34" s="79"/>
      <c r="D34" s="89">
        <v>13000</v>
      </c>
      <c r="E34" s="79"/>
    </row>
    <row r="35" spans="1:5" ht="20.5" customHeight="1">
      <c r="A35" s="98">
        <v>28</v>
      </c>
      <c r="B35" s="99" t="s">
        <v>371</v>
      </c>
      <c r="C35" s="79"/>
      <c r="D35" s="89">
        <v>13000</v>
      </c>
      <c r="E35" s="79"/>
    </row>
    <row r="36" spans="1:5" ht="20.5" customHeight="1">
      <c r="A36" s="98">
        <v>29</v>
      </c>
      <c r="B36" s="99" t="s">
        <v>372</v>
      </c>
      <c r="C36" s="79"/>
      <c r="D36" s="89">
        <v>13000</v>
      </c>
      <c r="E36" s="79"/>
    </row>
    <row r="37" spans="1:5" ht="20.5" customHeight="1">
      <c r="A37" s="98">
        <v>30</v>
      </c>
      <c r="B37" s="99" t="s">
        <v>373</v>
      </c>
      <c r="C37" s="86"/>
      <c r="D37" s="89">
        <v>13000</v>
      </c>
      <c r="E37" s="87"/>
    </row>
  </sheetData>
  <mergeCells count="2">
    <mergeCell ref="A2:E2"/>
    <mergeCell ref="D3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附件2 </vt:lpstr>
      <vt:lpstr>附件3 </vt:lpstr>
      <vt:lpstr>附件4 </vt:lpstr>
      <vt:lpstr>附件5</vt:lpstr>
      <vt:lpstr>'附件3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2023-01-11T05:10:57Z</dcterms:modified>
</cp:coreProperties>
</file>