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670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</sheets>
  <definedNames/>
  <calcPr fullCalcOnLoad="1"/>
</workbook>
</file>

<file path=xl/sharedStrings.xml><?xml version="1.0" encoding="utf-8"?>
<sst xmlns="http://schemas.openxmlformats.org/spreadsheetml/2006/main" count="299" uniqueCount="144">
  <si>
    <t>单位：万元</t>
  </si>
  <si>
    <r>
      <t>禄丰县</t>
    </r>
    <r>
      <rPr>
        <b/>
        <sz val="20"/>
        <rFont val="Times New Roman"/>
        <family val="1"/>
      </rPr>
      <t>2004</t>
    </r>
    <r>
      <rPr>
        <b/>
        <sz val="20"/>
        <rFont val="宋体"/>
        <family val="0"/>
      </rPr>
      <t>年地方财政一般预算收支执行情况和</t>
    </r>
    <r>
      <rPr>
        <b/>
        <sz val="20"/>
        <rFont val="Times New Roman"/>
        <family val="1"/>
      </rPr>
      <t>2005</t>
    </r>
    <r>
      <rPr>
        <b/>
        <sz val="20"/>
        <rFont val="宋体"/>
        <family val="0"/>
      </rPr>
      <t>年地方财政一般预算收支表</t>
    </r>
  </si>
  <si>
    <r>
      <t>禄丰县</t>
    </r>
    <r>
      <rPr>
        <b/>
        <sz val="24"/>
        <rFont val="Times New Roman"/>
        <family val="1"/>
      </rPr>
      <t>2005</t>
    </r>
    <r>
      <rPr>
        <b/>
        <sz val="24"/>
        <rFont val="宋体"/>
        <family val="0"/>
      </rPr>
      <t>年财政基金预算收支总表</t>
    </r>
  </si>
  <si>
    <r>
      <t>禄丰县县本级</t>
    </r>
    <r>
      <rPr>
        <b/>
        <sz val="24"/>
        <rFont val="Times New Roman"/>
        <family val="1"/>
      </rPr>
      <t>2004</t>
    </r>
    <r>
      <rPr>
        <b/>
        <sz val="24"/>
        <rFont val="宋体"/>
        <family val="0"/>
      </rPr>
      <t>年财政一般预算收支执行情况表</t>
    </r>
  </si>
  <si>
    <r>
      <t>禄丰县县本级</t>
    </r>
    <r>
      <rPr>
        <b/>
        <sz val="24"/>
        <rFont val="Times New Roman"/>
        <family val="1"/>
      </rPr>
      <t>2005</t>
    </r>
    <r>
      <rPr>
        <b/>
        <sz val="24"/>
        <rFont val="宋体"/>
        <family val="0"/>
      </rPr>
      <t>年财政一般预算收支总表</t>
    </r>
  </si>
  <si>
    <r>
      <t>禄丰县县本级</t>
    </r>
    <r>
      <rPr>
        <b/>
        <sz val="24"/>
        <rFont val="Times New Roman"/>
        <family val="1"/>
      </rPr>
      <t>2005</t>
    </r>
    <r>
      <rPr>
        <b/>
        <sz val="24"/>
        <rFont val="宋体"/>
        <family val="0"/>
      </rPr>
      <t>年财政基金预算收支总表</t>
    </r>
  </si>
  <si>
    <t>表一</t>
  </si>
  <si>
    <t>单位：万元</t>
  </si>
  <si>
    <r>
      <t>收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入</t>
    </r>
  </si>
  <si>
    <r>
      <t>支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出</t>
    </r>
  </si>
  <si>
    <r>
      <t>项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目</t>
    </r>
  </si>
  <si>
    <r>
      <t>2003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决算收入</t>
    </r>
  </si>
  <si>
    <r>
      <t>2004</t>
    </r>
    <r>
      <rPr>
        <sz val="11"/>
        <rFont val="宋体"/>
        <family val="0"/>
      </rPr>
      <t>年</t>
    </r>
  </si>
  <si>
    <r>
      <t>2005</t>
    </r>
    <r>
      <rPr>
        <sz val="11"/>
        <rFont val="宋体"/>
        <family val="0"/>
      </rPr>
      <t>年</t>
    </r>
  </si>
  <si>
    <r>
      <t xml:space="preserve">   2003</t>
    </r>
    <r>
      <rPr>
        <sz val="11"/>
        <rFont val="宋体"/>
        <family val="0"/>
      </rPr>
      <t>年决算支出</t>
    </r>
  </si>
  <si>
    <t>年初预算</t>
  </si>
  <si>
    <t>决算数</t>
  </si>
  <si>
    <r>
      <t>比上年增长</t>
    </r>
    <r>
      <rPr>
        <sz val="11"/>
        <rFont val="Times New Roman"/>
        <family val="1"/>
      </rPr>
      <t>%</t>
    </r>
  </si>
  <si>
    <r>
      <t>为年初预算</t>
    </r>
    <r>
      <rPr>
        <sz val="11"/>
        <rFont val="Times New Roman"/>
        <family val="1"/>
      </rPr>
      <t>%</t>
    </r>
  </si>
  <si>
    <t>预算数</t>
  </si>
  <si>
    <r>
      <t>比上年决算数增长</t>
    </r>
    <r>
      <rPr>
        <sz val="11"/>
        <rFont val="Times New Roman"/>
        <family val="1"/>
      </rPr>
      <t>%</t>
    </r>
  </si>
  <si>
    <t>一、增值税</t>
  </si>
  <si>
    <t>一、基本建设支出</t>
  </si>
  <si>
    <t>二、营业税</t>
  </si>
  <si>
    <t>二、企业挖潜改造支出</t>
  </si>
  <si>
    <t>三、企业所得税</t>
  </si>
  <si>
    <t>三、科技三项费用</t>
  </si>
  <si>
    <t>四、个人所得税</t>
  </si>
  <si>
    <t>四、农业支出</t>
  </si>
  <si>
    <t>五、资源税</t>
  </si>
  <si>
    <t>五、林业支出</t>
  </si>
  <si>
    <t>六、土地增值税</t>
  </si>
  <si>
    <t>六、水利和气象支出</t>
  </si>
  <si>
    <t>七、城市维护建设税</t>
  </si>
  <si>
    <t>七、工业交通等部门的事业费</t>
  </si>
  <si>
    <t>八、房产税</t>
  </si>
  <si>
    <t>八、流通部门事业费</t>
  </si>
  <si>
    <t>九、印花税</t>
  </si>
  <si>
    <t>九、文体广播事业费</t>
  </si>
  <si>
    <t>十、城镇土地使用税</t>
  </si>
  <si>
    <t>十、教育支出</t>
  </si>
  <si>
    <t>十一、车船使用税</t>
  </si>
  <si>
    <t>十一、科学支出</t>
  </si>
  <si>
    <t>十二、屠宰税</t>
  </si>
  <si>
    <t>十二、医疗卫生支出</t>
  </si>
  <si>
    <t>十三、农业税</t>
  </si>
  <si>
    <t>十三、其他部门的事业费</t>
  </si>
  <si>
    <t>十四、农业特产税</t>
  </si>
  <si>
    <t>十四、抚恤和社会福利救济</t>
  </si>
  <si>
    <t>十五、耕地占用税</t>
  </si>
  <si>
    <t>十五、行政事业单位离退休支出</t>
  </si>
  <si>
    <t>十六、契税</t>
  </si>
  <si>
    <t>十六、社会保障补助支出</t>
  </si>
  <si>
    <t>十七、罚没收入</t>
  </si>
  <si>
    <t>十七、国防支出</t>
  </si>
  <si>
    <t>十八、专项收入</t>
  </si>
  <si>
    <t>十八、行政管理费</t>
  </si>
  <si>
    <t>十九、其他收入</t>
  </si>
  <si>
    <t>十九、武装警察部队支出</t>
  </si>
  <si>
    <t>二十、行政性收费收入</t>
  </si>
  <si>
    <t>二十、公检法司支出</t>
  </si>
  <si>
    <t>二十一、国有资产经营收益</t>
  </si>
  <si>
    <t>二十一、城市维护费</t>
  </si>
  <si>
    <t>二十二、政策性补贴支出</t>
  </si>
  <si>
    <t>二十三、支援不发达地区支出</t>
  </si>
  <si>
    <t>二十四、专项支出</t>
  </si>
  <si>
    <t>二十五、其他支出</t>
  </si>
  <si>
    <t>二十六、农村税费改革补助支出</t>
  </si>
  <si>
    <t>二十七、总预备费</t>
  </si>
  <si>
    <t>一般预算收入小计</t>
  </si>
  <si>
    <t>一般预算支出小计</t>
  </si>
  <si>
    <t>补助收入</t>
  </si>
  <si>
    <t>上解支出</t>
  </si>
  <si>
    <t>其中：税收返还补助</t>
  </si>
  <si>
    <t>原体制上解</t>
  </si>
  <si>
    <t>专项补助</t>
  </si>
  <si>
    <t>专项上解</t>
  </si>
  <si>
    <t>上年结余收入</t>
  </si>
  <si>
    <t>调入其他资金</t>
  </si>
  <si>
    <r>
      <t>收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入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计</t>
    </r>
  </si>
  <si>
    <r>
      <t>支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出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计</t>
    </r>
  </si>
  <si>
    <t>表二</t>
  </si>
  <si>
    <r>
      <t>收</t>
    </r>
    <r>
      <rPr>
        <sz val="11"/>
        <rFont val="Times New Roman"/>
        <family val="1"/>
      </rPr>
      <t xml:space="preserve">                </t>
    </r>
    <r>
      <rPr>
        <sz val="11"/>
        <rFont val="宋体"/>
        <family val="0"/>
      </rPr>
      <t>入</t>
    </r>
  </si>
  <si>
    <r>
      <t>支</t>
    </r>
    <r>
      <rPr>
        <sz val="11"/>
        <rFont val="Times New Roman"/>
        <family val="1"/>
      </rPr>
      <t xml:space="preserve">                </t>
    </r>
    <r>
      <rPr>
        <sz val="11"/>
        <rFont val="宋体"/>
        <family val="0"/>
      </rPr>
      <t>出</t>
    </r>
  </si>
  <si>
    <r>
      <t>2004</t>
    </r>
    <r>
      <rPr>
        <sz val="11"/>
        <rFont val="宋体"/>
        <family val="0"/>
      </rPr>
      <t>年决算数</t>
    </r>
  </si>
  <si>
    <r>
      <t>2005</t>
    </r>
    <r>
      <rPr>
        <sz val="11"/>
        <rFont val="宋体"/>
        <family val="0"/>
      </rPr>
      <t>年预算数</t>
    </r>
  </si>
  <si>
    <r>
      <t>预算数比决算数增长</t>
    </r>
    <r>
      <rPr>
        <sz val="11"/>
        <rFont val="Times New Roman"/>
        <family val="1"/>
      </rPr>
      <t>%</t>
    </r>
  </si>
  <si>
    <t>一、工业交通部门基金收入</t>
  </si>
  <si>
    <t>一、工业交通部门基金支出</t>
  </si>
  <si>
    <t>二、商贸部门基金收入</t>
  </si>
  <si>
    <t>二、商贸部门基金支出</t>
  </si>
  <si>
    <t>三、文教部门基金收入</t>
  </si>
  <si>
    <t>三、文教部门基金支出</t>
  </si>
  <si>
    <t>四、农业部门基金收入</t>
  </si>
  <si>
    <t>四、农业部门基金支出</t>
  </si>
  <si>
    <t>五、土地有偿使用收入</t>
  </si>
  <si>
    <t>五、土地有偿使用支出</t>
  </si>
  <si>
    <t>六、政府住房基金收入</t>
  </si>
  <si>
    <t>六、政府住房基金支出</t>
  </si>
  <si>
    <t>七、其他部门基金收入</t>
  </si>
  <si>
    <t>七、其他部门基金支出</t>
  </si>
  <si>
    <t>八、地方财政税费附加收入</t>
  </si>
  <si>
    <t>八、地方财政税费附加支出</t>
  </si>
  <si>
    <t>本年基金收入小计</t>
  </si>
  <si>
    <t>本年基金支出小计</t>
  </si>
  <si>
    <r>
      <t xml:space="preserve">   </t>
    </r>
    <r>
      <rPr>
        <sz val="11"/>
        <rFont val="宋体"/>
        <family val="0"/>
      </rPr>
      <t>调出资金</t>
    </r>
  </si>
  <si>
    <t>上年结余收入</t>
  </si>
  <si>
    <r>
      <t>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收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入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</si>
  <si>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r>
      <t>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支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</si>
  <si>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t>表三</t>
  </si>
  <si>
    <r>
      <t>收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入</t>
    </r>
  </si>
  <si>
    <r>
      <t>支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出</t>
    </r>
  </si>
  <si>
    <r>
      <t>2003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决算数</t>
    </r>
  </si>
  <si>
    <r>
      <t>一、增值税（</t>
    </r>
    <r>
      <rPr>
        <sz val="11"/>
        <rFont val="Times New Roman"/>
        <family val="1"/>
      </rPr>
      <t>25%</t>
    </r>
    <r>
      <rPr>
        <sz val="11"/>
        <rFont val="宋体"/>
        <family val="0"/>
      </rPr>
      <t>部分）</t>
    </r>
  </si>
  <si>
    <t>十二、农业税</t>
  </si>
  <si>
    <t>十三、耕地占用税</t>
  </si>
  <si>
    <t>十四、契税</t>
  </si>
  <si>
    <t>十五、罚没收入</t>
  </si>
  <si>
    <t>十六、专项收入</t>
  </si>
  <si>
    <t>十七、其他收入</t>
  </si>
  <si>
    <t>十八、行政性收费收入</t>
  </si>
  <si>
    <t>十九、国有资产经营收益</t>
  </si>
  <si>
    <t>二十六、总预备费</t>
  </si>
  <si>
    <t>补助下级支出</t>
  </si>
  <si>
    <t>下级上解收入</t>
  </si>
  <si>
    <t>表四</t>
  </si>
  <si>
    <t>单位：万元</t>
  </si>
  <si>
    <r>
      <t>收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入</t>
    </r>
  </si>
  <si>
    <r>
      <t>支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出</t>
    </r>
  </si>
  <si>
    <r>
      <t>2004</t>
    </r>
    <r>
      <rPr>
        <sz val="11"/>
        <rFont val="宋体"/>
        <family val="0"/>
      </rPr>
      <t>年年初预算数</t>
    </r>
  </si>
  <si>
    <r>
      <t>一、增值税（</t>
    </r>
    <r>
      <rPr>
        <sz val="11"/>
        <rFont val="Times New Roman"/>
        <family val="1"/>
      </rPr>
      <t>25%</t>
    </r>
    <r>
      <rPr>
        <sz val="11"/>
        <rFont val="宋体"/>
        <family val="0"/>
      </rPr>
      <t>部分）</t>
    </r>
  </si>
  <si>
    <t>一、基本建设支出</t>
  </si>
  <si>
    <t>十一、罚没收入</t>
  </si>
  <si>
    <t>十二、专项收入</t>
  </si>
  <si>
    <t>十三、其他收入</t>
  </si>
  <si>
    <t>十四、行政性收费收入</t>
  </si>
  <si>
    <t>十五、车船使用税</t>
  </si>
  <si>
    <t>十七、耕地占用税</t>
  </si>
  <si>
    <t>县对乡镇体制补助</t>
  </si>
  <si>
    <t>表五</t>
  </si>
  <si>
    <t>单位：万元</t>
  </si>
  <si>
    <r>
      <t>收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入</t>
    </r>
  </si>
  <si>
    <r>
      <t>支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出</t>
    </r>
  </si>
  <si>
    <t>下级上解收入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</si>
</sst>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_);[Red]\(0.0\)"/>
    <numFmt numFmtId="180" formatCode="_ * #,##0.0_ ;_ * \-#,##0.0_ ;_ * &quot;-&quot;??_ ;_ @_ "/>
    <numFmt numFmtId="181" formatCode="_ * #,##0_ ;_ * \-#,##0_ ;_ * &quot;-&quot;??_ ;_ @_ "/>
    <numFmt numFmtId="182" formatCode="0_);[Red]\(0\)"/>
    <numFmt numFmtId="183" formatCode="0.00_ "/>
    <numFmt numFmtId="184" formatCode="0_ "/>
    <numFmt numFmtId="185" formatCode="0.0_ "/>
    <numFmt numFmtId="186" formatCode="#,##0.00_);[Red]\(#,##0.00\)"/>
    <numFmt numFmtId="187" formatCode="0.00_);[Red]\(0.00\)"/>
    <numFmt numFmtId="188" formatCode="0.000_);[Red]\(0.000\)"/>
    <numFmt numFmtId="189" formatCode="0.000_ "/>
  </numFmts>
  <fonts count="1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24"/>
      <name val="宋体"/>
      <family val="0"/>
    </font>
    <font>
      <b/>
      <sz val="24"/>
      <name val="Times New Roman"/>
      <family val="1"/>
    </font>
    <font>
      <sz val="24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2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0" fontId="0" fillId="0" borderId="0" xfId="18" applyNumberForma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82" fontId="0" fillId="0" borderId="0" xfId="18" applyNumberFormat="1" applyAlignment="1">
      <alignment vertical="center" wrapText="1"/>
    </xf>
    <xf numFmtId="179" fontId="0" fillId="0" borderId="0" xfId="0" applyNumberFormat="1" applyAlignment="1">
      <alignment vertical="center" wrapText="1"/>
    </xf>
    <xf numFmtId="182" fontId="2" fillId="0" borderId="0" xfId="18" applyNumberFormat="1" applyFont="1" applyAlignment="1">
      <alignment vertical="center" wrapText="1"/>
    </xf>
    <xf numFmtId="182" fontId="0" fillId="0" borderId="0" xfId="18" applyNumberFormat="1" applyAlignment="1">
      <alignment vertical="center"/>
    </xf>
    <xf numFmtId="188" fontId="0" fillId="0" borderId="0" xfId="18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4" fontId="3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81" fontId="11" fillId="0" borderId="1" xfId="18" applyNumberFormat="1" applyFont="1" applyBorder="1" applyAlignment="1">
      <alignment vertical="center" wrapText="1"/>
    </xf>
    <xf numFmtId="180" fontId="11" fillId="0" borderId="1" xfId="18" applyNumberFormat="1" applyFont="1" applyBorder="1" applyAlignment="1">
      <alignment vertical="center" wrapText="1"/>
    </xf>
    <xf numFmtId="184" fontId="11" fillId="0" borderId="1" xfId="0" applyNumberFormat="1" applyFont="1" applyBorder="1" applyAlignment="1">
      <alignment vertical="center" wrapText="1"/>
    </xf>
    <xf numFmtId="184" fontId="11" fillId="0" borderId="1" xfId="18" applyNumberFormat="1" applyFont="1" applyBorder="1" applyAlignment="1">
      <alignment vertical="center" wrapText="1"/>
    </xf>
    <xf numFmtId="185" fontId="11" fillId="0" borderId="1" xfId="18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81" fontId="13" fillId="0" borderId="1" xfId="18" applyNumberFormat="1" applyFont="1" applyBorder="1" applyAlignment="1">
      <alignment vertical="center" wrapText="1"/>
    </xf>
    <xf numFmtId="180" fontId="13" fillId="0" borderId="1" xfId="18" applyNumberFormat="1" applyFont="1" applyBorder="1" applyAlignment="1">
      <alignment vertical="center" wrapText="1"/>
    </xf>
    <xf numFmtId="184" fontId="13" fillId="0" borderId="1" xfId="0" applyNumberFormat="1" applyFont="1" applyBorder="1" applyAlignment="1">
      <alignment vertical="center" wrapText="1"/>
    </xf>
    <xf numFmtId="184" fontId="13" fillId="0" borderId="1" xfId="18" applyNumberFormat="1" applyFont="1" applyBorder="1" applyAlignment="1">
      <alignment vertical="center" wrapText="1"/>
    </xf>
    <xf numFmtId="185" fontId="13" fillId="0" borderId="1" xfId="18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185" fontId="1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4"/>
    </xf>
    <xf numFmtId="0" fontId="10" fillId="0" borderId="2" xfId="0" applyFont="1" applyBorder="1" applyAlignment="1">
      <alignment horizontal="center" vertical="center" wrapText="1"/>
    </xf>
    <xf numFmtId="182" fontId="11" fillId="0" borderId="1" xfId="18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vertical="center"/>
      <protection locked="0"/>
    </xf>
    <xf numFmtId="184" fontId="11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82" fontId="10" fillId="0" borderId="0" xfId="18" applyNumberFormat="1" applyFont="1" applyAlignment="1">
      <alignment vertical="center" wrapText="1"/>
    </xf>
    <xf numFmtId="179" fontId="10" fillId="0" borderId="0" xfId="0" applyNumberFormat="1" applyFont="1" applyAlignment="1">
      <alignment vertical="center" wrapText="1"/>
    </xf>
    <xf numFmtId="182" fontId="11" fillId="0" borderId="1" xfId="18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82" fontId="11" fillId="0" borderId="1" xfId="18" applyNumberFormat="1" applyFont="1" applyBorder="1" applyAlignment="1">
      <alignment vertical="center" wrapText="1"/>
    </xf>
    <xf numFmtId="183" fontId="11" fillId="0" borderId="1" xfId="0" applyNumberFormat="1" applyFont="1" applyBorder="1" applyAlignment="1">
      <alignment vertical="center" wrapText="1"/>
    </xf>
    <xf numFmtId="179" fontId="11" fillId="0" borderId="1" xfId="0" applyNumberFormat="1" applyFont="1" applyBorder="1" applyAlignment="1">
      <alignment vertical="center" wrapText="1"/>
    </xf>
    <xf numFmtId="182" fontId="13" fillId="0" borderId="1" xfId="18" applyNumberFormat="1" applyFont="1" applyBorder="1" applyAlignment="1">
      <alignment vertical="center" wrapText="1"/>
    </xf>
    <xf numFmtId="185" fontId="13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/>
    </xf>
    <xf numFmtId="182" fontId="10" fillId="0" borderId="0" xfId="18" applyNumberFormat="1" applyFont="1" applyAlignment="1">
      <alignment vertical="center"/>
    </xf>
    <xf numFmtId="182" fontId="10" fillId="0" borderId="1" xfId="18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vertical="center" wrapText="1"/>
    </xf>
    <xf numFmtId="178" fontId="11" fillId="0" borderId="1" xfId="0" applyNumberFormat="1" applyFont="1" applyBorder="1" applyAlignment="1">
      <alignment vertical="center" wrapText="1"/>
    </xf>
    <xf numFmtId="178" fontId="13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82" fontId="10" fillId="0" borderId="1" xfId="18" applyNumberFormat="1" applyFont="1" applyBorder="1" applyAlignment="1">
      <alignment vertical="center"/>
    </xf>
    <xf numFmtId="180" fontId="10" fillId="0" borderId="0" xfId="18" applyNumberFormat="1" applyFont="1" applyAlignment="1">
      <alignment vertical="center"/>
    </xf>
    <xf numFmtId="180" fontId="10" fillId="0" borderId="1" xfId="18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Zeros="0" tabSelected="1" workbookViewId="0" topLeftCell="A1">
      <selection activeCell="J9" sqref="J9"/>
    </sheetView>
  </sheetViews>
  <sheetFormatPr defaultColWidth="9.00390625" defaultRowHeight="14.25" outlineLevelRow="4"/>
  <cols>
    <col min="1" max="1" width="24.50390625" style="1" customWidth="1"/>
    <col min="2" max="2" width="8.25390625" style="1" customWidth="1"/>
    <col min="3" max="3" width="8.375" style="1" customWidth="1"/>
    <col min="4" max="4" width="6.875" style="1" customWidth="1"/>
    <col min="5" max="5" width="8.375" style="1" customWidth="1"/>
    <col min="6" max="6" width="8.50390625" style="1" bestFit="1" customWidth="1"/>
    <col min="7" max="7" width="7.00390625" style="1" customWidth="1"/>
    <col min="8" max="8" width="8.50390625" style="1" bestFit="1" customWidth="1"/>
    <col min="9" max="9" width="27.25390625" style="1" customWidth="1"/>
    <col min="10" max="10" width="8.375" style="1" customWidth="1"/>
    <col min="11" max="11" width="8.125" style="1" customWidth="1"/>
    <col min="12" max="12" width="7.375" style="1" customWidth="1"/>
    <col min="13" max="13" width="8.125" style="1" customWidth="1"/>
    <col min="14" max="15" width="7.125" style="1" customWidth="1"/>
    <col min="16" max="16" width="8.00390625" style="1" customWidth="1"/>
    <col min="17" max="17" width="9.00390625" style="1" customWidth="1"/>
    <col min="18" max="18" width="9.625" style="1" bestFit="1" customWidth="1"/>
    <col min="19" max="16384" width="9.00390625" style="1" customWidth="1"/>
  </cols>
  <sheetData>
    <row r="1" spans="1:19" s="9" customFormat="1" ht="25.5" outlineLevel="4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S1" s="10"/>
    </row>
    <row r="2" spans="1:16" ht="18.75" customHeight="1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68" t="s">
        <v>7</v>
      </c>
      <c r="P2" s="68"/>
    </row>
    <row r="3" spans="1:16" ht="18.75" customHeight="1">
      <c r="A3" s="69" t="s">
        <v>8</v>
      </c>
      <c r="B3" s="69"/>
      <c r="C3" s="69"/>
      <c r="D3" s="69"/>
      <c r="E3" s="69"/>
      <c r="F3" s="69"/>
      <c r="G3" s="69"/>
      <c r="H3" s="69"/>
      <c r="I3" s="69" t="s">
        <v>9</v>
      </c>
      <c r="J3" s="69"/>
      <c r="K3" s="69"/>
      <c r="L3" s="69"/>
      <c r="M3" s="69"/>
      <c r="N3" s="69"/>
      <c r="O3" s="69"/>
      <c r="P3" s="69"/>
    </row>
    <row r="4" spans="1:16" s="2" customFormat="1" ht="16.5" customHeight="1">
      <c r="A4" s="69" t="s">
        <v>10</v>
      </c>
      <c r="B4" s="70" t="s">
        <v>11</v>
      </c>
      <c r="C4" s="70" t="s">
        <v>12</v>
      </c>
      <c r="D4" s="70"/>
      <c r="E4" s="70"/>
      <c r="F4" s="70"/>
      <c r="G4" s="70" t="s">
        <v>13</v>
      </c>
      <c r="H4" s="70"/>
      <c r="I4" s="69" t="s">
        <v>10</v>
      </c>
      <c r="J4" s="70" t="s">
        <v>14</v>
      </c>
      <c r="K4" s="70" t="s">
        <v>12</v>
      </c>
      <c r="L4" s="70"/>
      <c r="M4" s="70"/>
      <c r="N4" s="70"/>
      <c r="O4" s="70" t="s">
        <v>13</v>
      </c>
      <c r="P4" s="70"/>
    </row>
    <row r="5" spans="1:16" s="2" customFormat="1" ht="42">
      <c r="A5" s="69"/>
      <c r="B5" s="70"/>
      <c r="C5" s="21" t="s">
        <v>15</v>
      </c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69"/>
      <c r="J5" s="70"/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</row>
    <row r="6" spans="1:16" ht="18" customHeight="1">
      <c r="A6" s="22" t="s">
        <v>21</v>
      </c>
      <c r="B6" s="23">
        <v>3374</v>
      </c>
      <c r="C6" s="23">
        <v>5000</v>
      </c>
      <c r="D6" s="23">
        <v>4758</v>
      </c>
      <c r="E6" s="24">
        <f>SUM(D6/B6-1)*100</f>
        <v>41.01956135151157</v>
      </c>
      <c r="F6" s="25">
        <f>SUM(D6/C6)*100</f>
        <v>95.16</v>
      </c>
      <c r="G6" s="23">
        <v>6325</v>
      </c>
      <c r="H6" s="25">
        <f>SUM(G6/D6-1)*100</f>
        <v>32.93400588482556</v>
      </c>
      <c r="I6" s="22" t="s">
        <v>22</v>
      </c>
      <c r="J6" s="26">
        <v>333</v>
      </c>
      <c r="K6" s="27"/>
      <c r="L6" s="26">
        <v>483</v>
      </c>
      <c r="M6" s="27">
        <f aca="true" t="shared" si="0" ref="M6:M39">SUM(L6/J6-1)*100</f>
        <v>45.04504504504505</v>
      </c>
      <c r="N6" s="28"/>
      <c r="O6" s="27">
        <v>1255</v>
      </c>
      <c r="P6" s="28">
        <f aca="true" t="shared" si="1" ref="P6:P39">SUM(O6/L6-1)*100</f>
        <v>159.8343685300207</v>
      </c>
    </row>
    <row r="7" spans="1:16" ht="18" customHeight="1">
      <c r="A7" s="22" t="s">
        <v>23</v>
      </c>
      <c r="B7" s="23">
        <v>1647</v>
      </c>
      <c r="C7" s="23">
        <v>1596</v>
      </c>
      <c r="D7" s="23">
        <v>1787</v>
      </c>
      <c r="E7" s="25">
        <f aca="true" t="shared" si="2" ref="E7:E39">SUM(D7/B7-1)*100</f>
        <v>8.500303582270785</v>
      </c>
      <c r="F7" s="24">
        <f aca="true" t="shared" si="3" ref="F7:F39">SUM(D7/C7)*100</f>
        <v>111.96741854636592</v>
      </c>
      <c r="G7" s="23">
        <v>2744</v>
      </c>
      <c r="H7" s="25">
        <f aca="true" t="shared" si="4" ref="H7:H39">SUM(G7/D7-1)*100</f>
        <v>53.55344152210408</v>
      </c>
      <c r="I7" s="22" t="s">
        <v>24</v>
      </c>
      <c r="J7" s="26">
        <v>1660</v>
      </c>
      <c r="K7" s="27">
        <v>1800</v>
      </c>
      <c r="L7" s="26">
        <v>1433</v>
      </c>
      <c r="M7" s="28">
        <f t="shared" si="0"/>
        <v>-13.674698795180717</v>
      </c>
      <c r="N7" s="28">
        <f>SUM(L7/K7)*100</f>
        <v>79.61111111111111</v>
      </c>
      <c r="O7" s="27">
        <v>1300</v>
      </c>
      <c r="P7" s="28">
        <f t="shared" si="1"/>
        <v>-9.281228192602931</v>
      </c>
    </row>
    <row r="8" spans="1:16" ht="18" customHeight="1">
      <c r="A8" s="22" t="s">
        <v>25</v>
      </c>
      <c r="B8" s="23">
        <v>45</v>
      </c>
      <c r="C8" s="23">
        <v>51</v>
      </c>
      <c r="D8" s="23">
        <v>46</v>
      </c>
      <c r="E8" s="25">
        <f t="shared" si="2"/>
        <v>2.2222222222222143</v>
      </c>
      <c r="F8" s="25">
        <f t="shared" si="3"/>
        <v>90.19607843137256</v>
      </c>
      <c r="G8" s="23">
        <v>63</v>
      </c>
      <c r="H8" s="24">
        <f t="shared" si="4"/>
        <v>36.956521739130444</v>
      </c>
      <c r="I8" s="22" t="s">
        <v>26</v>
      </c>
      <c r="J8" s="26">
        <v>20</v>
      </c>
      <c r="K8" s="27"/>
      <c r="L8" s="26">
        <v>7</v>
      </c>
      <c r="M8" s="27">
        <f t="shared" si="0"/>
        <v>-65</v>
      </c>
      <c r="N8" s="28"/>
      <c r="O8" s="27">
        <v>30</v>
      </c>
      <c r="P8" s="27">
        <f t="shared" si="1"/>
        <v>328.57142857142856</v>
      </c>
    </row>
    <row r="9" spans="1:16" ht="18" customHeight="1">
      <c r="A9" s="22" t="s">
        <v>27</v>
      </c>
      <c r="B9" s="23">
        <v>138</v>
      </c>
      <c r="C9" s="23">
        <v>157</v>
      </c>
      <c r="D9" s="23">
        <v>133</v>
      </c>
      <c r="E9" s="25">
        <f t="shared" si="2"/>
        <v>-3.6231884057971064</v>
      </c>
      <c r="F9" s="25">
        <f t="shared" si="3"/>
        <v>84.71337579617835</v>
      </c>
      <c r="G9" s="23">
        <v>125</v>
      </c>
      <c r="H9" s="24">
        <f t="shared" si="4"/>
        <v>-6.015037593984962</v>
      </c>
      <c r="I9" s="22" t="s">
        <v>28</v>
      </c>
      <c r="J9" s="26">
        <v>1511</v>
      </c>
      <c r="K9" s="27">
        <v>1240</v>
      </c>
      <c r="L9" s="26">
        <v>1886</v>
      </c>
      <c r="M9" s="28">
        <f t="shared" si="0"/>
        <v>24.81800132362675</v>
      </c>
      <c r="N9" s="28">
        <f aca="true" t="shared" si="5" ref="N9:N39">SUM(L9/K9)*100</f>
        <v>152.09677419354838</v>
      </c>
      <c r="O9" s="27">
        <v>1361</v>
      </c>
      <c r="P9" s="28">
        <f t="shared" si="1"/>
        <v>-27.836691410392365</v>
      </c>
    </row>
    <row r="10" spans="1:16" ht="18" customHeight="1">
      <c r="A10" s="22" t="s">
        <v>29</v>
      </c>
      <c r="B10" s="23">
        <v>413</v>
      </c>
      <c r="C10" s="23">
        <v>418</v>
      </c>
      <c r="D10" s="23">
        <v>444</v>
      </c>
      <c r="E10" s="25">
        <f t="shared" si="2"/>
        <v>7.506053268765123</v>
      </c>
      <c r="F10" s="25">
        <f t="shared" si="3"/>
        <v>106.22009569377991</v>
      </c>
      <c r="G10" s="23">
        <v>569</v>
      </c>
      <c r="H10" s="25">
        <f t="shared" si="4"/>
        <v>28.15315315315314</v>
      </c>
      <c r="I10" s="22" t="s">
        <v>30</v>
      </c>
      <c r="J10" s="26">
        <v>843</v>
      </c>
      <c r="K10" s="27">
        <v>232</v>
      </c>
      <c r="L10" s="26">
        <v>926</v>
      </c>
      <c r="M10" s="28">
        <f t="shared" si="0"/>
        <v>9.84578884934757</v>
      </c>
      <c r="N10" s="28">
        <f t="shared" si="5"/>
        <v>399.13793103448273</v>
      </c>
      <c r="O10" s="27">
        <v>313</v>
      </c>
      <c r="P10" s="28">
        <f t="shared" si="1"/>
        <v>-66.1987041036717</v>
      </c>
    </row>
    <row r="11" spans="1:16" ht="18" customHeight="1">
      <c r="A11" s="22" t="s">
        <v>31</v>
      </c>
      <c r="B11" s="23"/>
      <c r="C11" s="23"/>
      <c r="D11" s="23">
        <v>1</v>
      </c>
      <c r="E11" s="25"/>
      <c r="F11" s="25"/>
      <c r="G11" s="23">
        <v>20</v>
      </c>
      <c r="H11" s="24">
        <f t="shared" si="4"/>
        <v>1900</v>
      </c>
      <c r="I11" s="22" t="s">
        <v>32</v>
      </c>
      <c r="J11" s="26">
        <v>795</v>
      </c>
      <c r="K11" s="27">
        <v>320</v>
      </c>
      <c r="L11" s="26">
        <v>718</v>
      </c>
      <c r="M11" s="28">
        <f t="shared" si="0"/>
        <v>-9.685534591194966</v>
      </c>
      <c r="N11" s="28">
        <f t="shared" si="5"/>
        <v>224.375</v>
      </c>
      <c r="O11" s="27">
        <v>408</v>
      </c>
      <c r="P11" s="28">
        <f t="shared" si="1"/>
        <v>-43.175487465181064</v>
      </c>
    </row>
    <row r="12" spans="1:16" ht="18" customHeight="1">
      <c r="A12" s="22" t="s">
        <v>33</v>
      </c>
      <c r="B12" s="23">
        <v>550</v>
      </c>
      <c r="C12" s="23">
        <v>800</v>
      </c>
      <c r="D12" s="23">
        <v>1076</v>
      </c>
      <c r="E12" s="25">
        <f t="shared" si="2"/>
        <v>95.63636363636363</v>
      </c>
      <c r="F12" s="25">
        <f t="shared" si="3"/>
        <v>134.5</v>
      </c>
      <c r="G12" s="23">
        <v>1355</v>
      </c>
      <c r="H12" s="25">
        <f t="shared" si="4"/>
        <v>25.929368029739774</v>
      </c>
      <c r="I12" s="22" t="s">
        <v>34</v>
      </c>
      <c r="J12" s="26">
        <v>14</v>
      </c>
      <c r="K12" s="27"/>
      <c r="L12" s="26">
        <v>33</v>
      </c>
      <c r="M12" s="28">
        <f t="shared" si="0"/>
        <v>135.71428571428572</v>
      </c>
      <c r="N12" s="28"/>
      <c r="O12" s="27"/>
      <c r="P12" s="27">
        <f t="shared" si="1"/>
        <v>-100</v>
      </c>
    </row>
    <row r="13" spans="1:16" ht="18" customHeight="1">
      <c r="A13" s="22" t="s">
        <v>35</v>
      </c>
      <c r="B13" s="23">
        <v>285</v>
      </c>
      <c r="C13" s="23">
        <v>230</v>
      </c>
      <c r="D13" s="23">
        <v>275</v>
      </c>
      <c r="E13" s="25">
        <f t="shared" si="2"/>
        <v>-3.508771929824561</v>
      </c>
      <c r="F13" s="25">
        <f t="shared" si="3"/>
        <v>119.56521739130434</v>
      </c>
      <c r="G13" s="23">
        <v>280</v>
      </c>
      <c r="H13" s="25">
        <f t="shared" si="4"/>
        <v>1.8181818181818077</v>
      </c>
      <c r="I13" s="22" t="s">
        <v>36</v>
      </c>
      <c r="J13" s="26">
        <v>24</v>
      </c>
      <c r="K13" s="27">
        <v>22</v>
      </c>
      <c r="L13" s="26">
        <v>75</v>
      </c>
      <c r="M13" s="28">
        <f t="shared" si="0"/>
        <v>212.5</v>
      </c>
      <c r="N13" s="28">
        <f t="shared" si="5"/>
        <v>340.90909090909093</v>
      </c>
      <c r="O13" s="27">
        <v>17</v>
      </c>
      <c r="P13" s="28">
        <f t="shared" si="1"/>
        <v>-77.33333333333333</v>
      </c>
    </row>
    <row r="14" spans="1:16" ht="18" customHeight="1">
      <c r="A14" s="22" t="s">
        <v>37</v>
      </c>
      <c r="B14" s="23">
        <v>89</v>
      </c>
      <c r="C14" s="23">
        <v>90</v>
      </c>
      <c r="D14" s="23">
        <v>134</v>
      </c>
      <c r="E14" s="25">
        <f t="shared" si="2"/>
        <v>50.56179775280898</v>
      </c>
      <c r="F14" s="25">
        <f t="shared" si="3"/>
        <v>148.88888888888889</v>
      </c>
      <c r="G14" s="23">
        <v>180</v>
      </c>
      <c r="H14" s="25">
        <f t="shared" si="4"/>
        <v>34.32835820895524</v>
      </c>
      <c r="I14" s="22" t="s">
        <v>38</v>
      </c>
      <c r="J14" s="26">
        <v>741</v>
      </c>
      <c r="K14" s="27">
        <v>610</v>
      </c>
      <c r="L14" s="26">
        <v>1290</v>
      </c>
      <c r="M14" s="28">
        <f t="shared" si="0"/>
        <v>74.08906882591093</v>
      </c>
      <c r="N14" s="28">
        <f t="shared" si="5"/>
        <v>211.47540983606555</v>
      </c>
      <c r="O14" s="27">
        <v>732</v>
      </c>
      <c r="P14" s="28">
        <f t="shared" si="1"/>
        <v>-43.25581395348838</v>
      </c>
    </row>
    <row r="15" spans="1:16" ht="18" customHeight="1">
      <c r="A15" s="22" t="s">
        <v>39</v>
      </c>
      <c r="B15" s="23">
        <v>250</v>
      </c>
      <c r="C15" s="23">
        <v>200</v>
      </c>
      <c r="D15" s="23">
        <v>246</v>
      </c>
      <c r="E15" s="25">
        <f t="shared" si="2"/>
        <v>-1.6000000000000014</v>
      </c>
      <c r="F15" s="24">
        <f t="shared" si="3"/>
        <v>123</v>
      </c>
      <c r="G15" s="23">
        <v>250</v>
      </c>
      <c r="H15" s="25">
        <f t="shared" si="4"/>
        <v>1.6260162601626105</v>
      </c>
      <c r="I15" s="22" t="s">
        <v>40</v>
      </c>
      <c r="J15" s="26">
        <v>6629</v>
      </c>
      <c r="K15" s="27">
        <v>6910</v>
      </c>
      <c r="L15" s="26">
        <v>8216</v>
      </c>
      <c r="M15" s="28">
        <f t="shared" si="0"/>
        <v>23.940262483029116</v>
      </c>
      <c r="N15" s="28">
        <f t="shared" si="5"/>
        <v>118.90014471780029</v>
      </c>
      <c r="O15" s="27">
        <v>7534</v>
      </c>
      <c r="P15" s="28">
        <f t="shared" si="1"/>
        <v>-8.300876338851026</v>
      </c>
    </row>
    <row r="16" spans="1:16" ht="18" customHeight="1">
      <c r="A16" s="22" t="s">
        <v>41</v>
      </c>
      <c r="B16" s="23">
        <v>76</v>
      </c>
      <c r="C16" s="23">
        <v>80</v>
      </c>
      <c r="D16" s="23">
        <v>80</v>
      </c>
      <c r="E16" s="25">
        <f t="shared" si="2"/>
        <v>5.263157894736836</v>
      </c>
      <c r="F16" s="24">
        <f t="shared" si="3"/>
        <v>100</v>
      </c>
      <c r="G16" s="23">
        <v>110</v>
      </c>
      <c r="H16" s="25">
        <f t="shared" si="4"/>
        <v>37.5</v>
      </c>
      <c r="I16" s="22" t="s">
        <v>42</v>
      </c>
      <c r="J16" s="26">
        <v>36</v>
      </c>
      <c r="K16" s="27">
        <v>44</v>
      </c>
      <c r="L16" s="26">
        <v>54</v>
      </c>
      <c r="M16" s="27">
        <f t="shared" si="0"/>
        <v>50</v>
      </c>
      <c r="N16" s="28">
        <f t="shared" si="5"/>
        <v>122.72727272727273</v>
      </c>
      <c r="O16" s="27">
        <v>50</v>
      </c>
      <c r="P16" s="28">
        <f t="shared" si="1"/>
        <v>-7.4074074074074066</v>
      </c>
    </row>
    <row r="17" spans="1:16" ht="18" customHeight="1">
      <c r="A17" s="22" t="s">
        <v>43</v>
      </c>
      <c r="B17" s="23">
        <v>52</v>
      </c>
      <c r="C17" s="23"/>
      <c r="D17" s="23"/>
      <c r="E17" s="25">
        <f t="shared" si="2"/>
        <v>-100</v>
      </c>
      <c r="F17" s="25"/>
      <c r="G17" s="23"/>
      <c r="H17" s="24"/>
      <c r="I17" s="22" t="s">
        <v>44</v>
      </c>
      <c r="J17" s="26">
        <v>2746</v>
      </c>
      <c r="K17" s="27">
        <v>3077</v>
      </c>
      <c r="L17" s="26">
        <v>3155</v>
      </c>
      <c r="M17" s="28">
        <f t="shared" si="0"/>
        <v>14.894391842680266</v>
      </c>
      <c r="N17" s="28">
        <f t="shared" si="5"/>
        <v>102.53493662658433</v>
      </c>
      <c r="O17" s="27">
        <v>2863</v>
      </c>
      <c r="P17" s="28">
        <f t="shared" si="1"/>
        <v>-9.255150554675119</v>
      </c>
    </row>
    <row r="18" spans="1:16" ht="18" customHeight="1">
      <c r="A18" s="22" t="s">
        <v>45</v>
      </c>
      <c r="B18" s="23">
        <v>661</v>
      </c>
      <c r="C18" s="23">
        <v>690</v>
      </c>
      <c r="D18" s="23">
        <v>607</v>
      </c>
      <c r="E18" s="25">
        <f t="shared" si="2"/>
        <v>-8.16944024205749</v>
      </c>
      <c r="F18" s="24">
        <f t="shared" si="3"/>
        <v>87.97101449275362</v>
      </c>
      <c r="G18" s="23">
        <v>208</v>
      </c>
      <c r="H18" s="25">
        <f t="shared" si="4"/>
        <v>-65.7331136738056</v>
      </c>
      <c r="I18" s="22" t="s">
        <v>46</v>
      </c>
      <c r="J18" s="26">
        <v>813</v>
      </c>
      <c r="K18" s="27">
        <v>450</v>
      </c>
      <c r="L18" s="26">
        <v>1288</v>
      </c>
      <c r="M18" s="28">
        <f t="shared" si="0"/>
        <v>58.425584255842566</v>
      </c>
      <c r="N18" s="28">
        <f t="shared" si="5"/>
        <v>286.2222222222222</v>
      </c>
      <c r="O18" s="27">
        <v>726</v>
      </c>
      <c r="P18" s="27">
        <f t="shared" si="1"/>
        <v>-43.63354037267081</v>
      </c>
    </row>
    <row r="19" spans="1:16" ht="18" customHeight="1">
      <c r="A19" s="22" t="s">
        <v>47</v>
      </c>
      <c r="B19" s="23">
        <v>2189</v>
      </c>
      <c r="C19" s="23">
        <v>2091</v>
      </c>
      <c r="D19" s="23">
        <v>2476</v>
      </c>
      <c r="E19" s="25">
        <f t="shared" si="2"/>
        <v>13.111009593421663</v>
      </c>
      <c r="F19" s="25">
        <f t="shared" si="3"/>
        <v>118.41224294595887</v>
      </c>
      <c r="G19" s="23">
        <v>2545</v>
      </c>
      <c r="H19" s="25">
        <f t="shared" si="4"/>
        <v>2.7867528271405595</v>
      </c>
      <c r="I19" s="22" t="s">
        <v>48</v>
      </c>
      <c r="J19" s="26">
        <v>1479</v>
      </c>
      <c r="K19" s="27">
        <v>473</v>
      </c>
      <c r="L19" s="26">
        <v>1420</v>
      </c>
      <c r="M19" s="27">
        <f t="shared" si="0"/>
        <v>-3.989181879648407</v>
      </c>
      <c r="N19" s="28">
        <f t="shared" si="5"/>
        <v>300.2114164904862</v>
      </c>
      <c r="O19" s="27">
        <v>552</v>
      </c>
      <c r="P19" s="27">
        <f t="shared" si="1"/>
        <v>-61.12676056338029</v>
      </c>
    </row>
    <row r="20" spans="1:16" ht="18" customHeight="1">
      <c r="A20" s="22" t="s">
        <v>49</v>
      </c>
      <c r="B20" s="23">
        <v>60</v>
      </c>
      <c r="C20" s="23">
        <v>100</v>
      </c>
      <c r="D20" s="23">
        <v>413</v>
      </c>
      <c r="E20" s="24">
        <v>100</v>
      </c>
      <c r="F20" s="24">
        <f t="shared" si="3"/>
        <v>413</v>
      </c>
      <c r="G20" s="23">
        <v>300</v>
      </c>
      <c r="H20" s="25">
        <f t="shared" si="4"/>
        <v>-27.360774818401936</v>
      </c>
      <c r="I20" s="22" t="s">
        <v>50</v>
      </c>
      <c r="J20" s="26">
        <v>3501</v>
      </c>
      <c r="K20" s="27">
        <v>4032</v>
      </c>
      <c r="L20" s="26">
        <v>3817</v>
      </c>
      <c r="M20" s="27">
        <f t="shared" si="0"/>
        <v>9.025992573550411</v>
      </c>
      <c r="N20" s="28">
        <f t="shared" si="5"/>
        <v>94.66765873015873</v>
      </c>
      <c r="O20" s="27">
        <v>4732</v>
      </c>
      <c r="P20" s="27">
        <f t="shared" si="1"/>
        <v>23.971705527901488</v>
      </c>
    </row>
    <row r="21" spans="1:16" ht="18" customHeight="1">
      <c r="A21" s="22" t="s">
        <v>51</v>
      </c>
      <c r="B21" s="23">
        <v>69</v>
      </c>
      <c r="C21" s="23">
        <v>50</v>
      </c>
      <c r="D21" s="23">
        <v>316</v>
      </c>
      <c r="E21" s="24">
        <f t="shared" si="2"/>
        <v>357.9710144927536</v>
      </c>
      <c r="F21" s="24">
        <f t="shared" si="3"/>
        <v>632</v>
      </c>
      <c r="G21" s="23">
        <v>100</v>
      </c>
      <c r="H21" s="25">
        <f t="shared" si="4"/>
        <v>-68.35443037974683</v>
      </c>
      <c r="I21" s="22" t="s">
        <v>52</v>
      </c>
      <c r="J21" s="26">
        <v>1039</v>
      </c>
      <c r="K21" s="27">
        <v>243</v>
      </c>
      <c r="L21" s="26">
        <v>1649</v>
      </c>
      <c r="M21" s="28">
        <f t="shared" si="0"/>
        <v>58.71029836381136</v>
      </c>
      <c r="N21" s="28">
        <f t="shared" si="5"/>
        <v>678.6008230452675</v>
      </c>
      <c r="O21" s="27">
        <v>131</v>
      </c>
      <c r="P21" s="28">
        <f t="shared" si="1"/>
        <v>-92.05579138872044</v>
      </c>
    </row>
    <row r="22" spans="1:16" ht="18" customHeight="1">
      <c r="A22" s="22" t="s">
        <v>53</v>
      </c>
      <c r="B22" s="23">
        <v>225</v>
      </c>
      <c r="C22" s="23">
        <v>190</v>
      </c>
      <c r="D22" s="23">
        <v>373</v>
      </c>
      <c r="E22" s="25">
        <f t="shared" si="2"/>
        <v>65.77777777777779</v>
      </c>
      <c r="F22" s="25">
        <f t="shared" si="3"/>
        <v>196.31578947368422</v>
      </c>
      <c r="G22" s="23">
        <v>240</v>
      </c>
      <c r="H22" s="25">
        <f t="shared" si="4"/>
        <v>-35.656836461126005</v>
      </c>
      <c r="I22" s="22" t="s">
        <v>54</v>
      </c>
      <c r="J22" s="26">
        <v>29</v>
      </c>
      <c r="K22" s="27">
        <v>19</v>
      </c>
      <c r="L22" s="26">
        <v>63</v>
      </c>
      <c r="M22" s="28">
        <f t="shared" si="0"/>
        <v>117.24137931034484</v>
      </c>
      <c r="N22" s="28">
        <f t="shared" si="5"/>
        <v>331.57894736842104</v>
      </c>
      <c r="O22" s="27">
        <v>6</v>
      </c>
      <c r="P22" s="28">
        <f t="shared" si="1"/>
        <v>-90.47619047619048</v>
      </c>
    </row>
    <row r="23" spans="1:16" ht="18" customHeight="1">
      <c r="A23" s="22" t="s">
        <v>55</v>
      </c>
      <c r="B23" s="23">
        <v>466</v>
      </c>
      <c r="C23" s="23">
        <v>600</v>
      </c>
      <c r="D23" s="23">
        <v>715</v>
      </c>
      <c r="E23" s="25">
        <f t="shared" si="2"/>
        <v>53.43347639484979</v>
      </c>
      <c r="F23" s="25">
        <f t="shared" si="3"/>
        <v>119.16666666666667</v>
      </c>
      <c r="G23" s="23">
        <v>854</v>
      </c>
      <c r="H23" s="25">
        <f t="shared" si="4"/>
        <v>19.440559440559447</v>
      </c>
      <c r="I23" s="22" t="s">
        <v>56</v>
      </c>
      <c r="J23" s="26">
        <v>3425</v>
      </c>
      <c r="K23" s="27">
        <v>3080</v>
      </c>
      <c r="L23" s="26">
        <v>5247</v>
      </c>
      <c r="M23" s="28">
        <f t="shared" si="0"/>
        <v>53.19708029197081</v>
      </c>
      <c r="N23" s="28">
        <f t="shared" si="5"/>
        <v>170.35714285714286</v>
      </c>
      <c r="O23" s="27">
        <v>4416</v>
      </c>
      <c r="P23" s="28">
        <f t="shared" si="1"/>
        <v>-15.837621497998855</v>
      </c>
    </row>
    <row r="24" spans="1:16" ht="18" customHeight="1">
      <c r="A24" s="22" t="s">
        <v>57</v>
      </c>
      <c r="B24" s="23">
        <v>119</v>
      </c>
      <c r="C24" s="23">
        <v>26</v>
      </c>
      <c r="D24" s="23">
        <v>103</v>
      </c>
      <c r="E24" s="25">
        <f t="shared" si="2"/>
        <v>-13.4453781512605</v>
      </c>
      <c r="F24" s="25">
        <f t="shared" si="3"/>
        <v>396.1538461538462</v>
      </c>
      <c r="G24" s="23">
        <v>113</v>
      </c>
      <c r="H24" s="25">
        <f t="shared" si="4"/>
        <v>9.708737864077666</v>
      </c>
      <c r="I24" s="22" t="s">
        <v>58</v>
      </c>
      <c r="J24" s="26">
        <v>36</v>
      </c>
      <c r="K24" s="27">
        <v>30</v>
      </c>
      <c r="L24" s="26">
        <v>30</v>
      </c>
      <c r="M24" s="28">
        <f t="shared" si="0"/>
        <v>-16.666666666666664</v>
      </c>
      <c r="N24" s="27">
        <f t="shared" si="5"/>
        <v>100</v>
      </c>
      <c r="O24" s="27">
        <v>31</v>
      </c>
      <c r="P24" s="28">
        <f t="shared" si="1"/>
        <v>3.3333333333333437</v>
      </c>
    </row>
    <row r="25" spans="1:16" ht="18" customHeight="1">
      <c r="A25" s="22" t="s">
        <v>59</v>
      </c>
      <c r="B25" s="23">
        <v>161</v>
      </c>
      <c r="C25" s="23">
        <v>160</v>
      </c>
      <c r="D25" s="23">
        <v>110</v>
      </c>
      <c r="E25" s="25">
        <f t="shared" si="2"/>
        <v>-31.677018633540378</v>
      </c>
      <c r="F25" s="25">
        <f t="shared" si="3"/>
        <v>68.75</v>
      </c>
      <c r="G25" s="23">
        <v>160</v>
      </c>
      <c r="H25" s="25">
        <f t="shared" si="4"/>
        <v>45.45454545454546</v>
      </c>
      <c r="I25" s="22" t="s">
        <v>60</v>
      </c>
      <c r="J25" s="26">
        <v>1481</v>
      </c>
      <c r="K25" s="27">
        <v>1205</v>
      </c>
      <c r="L25" s="26">
        <v>2028</v>
      </c>
      <c r="M25" s="28">
        <f t="shared" si="0"/>
        <v>36.934503713706945</v>
      </c>
      <c r="N25" s="28">
        <f t="shared" si="5"/>
        <v>168.298755186722</v>
      </c>
      <c r="O25" s="27">
        <v>1324</v>
      </c>
      <c r="P25" s="28">
        <f t="shared" si="1"/>
        <v>-34.714003944773175</v>
      </c>
    </row>
    <row r="26" spans="1:16" ht="18" customHeight="1">
      <c r="A26" s="22" t="s">
        <v>61</v>
      </c>
      <c r="B26" s="23"/>
      <c r="C26" s="23"/>
      <c r="D26" s="23">
        <v>68</v>
      </c>
      <c r="E26" s="24">
        <v>100</v>
      </c>
      <c r="F26" s="25"/>
      <c r="G26" s="23"/>
      <c r="H26" s="24">
        <f t="shared" si="4"/>
        <v>-100</v>
      </c>
      <c r="I26" s="22" t="s">
        <v>62</v>
      </c>
      <c r="J26" s="26">
        <v>478</v>
      </c>
      <c r="K26" s="27">
        <v>278</v>
      </c>
      <c r="L26" s="26">
        <v>529</v>
      </c>
      <c r="M26" s="28">
        <f t="shared" si="0"/>
        <v>10.669456066945603</v>
      </c>
      <c r="N26" s="28">
        <f t="shared" si="5"/>
        <v>190.28776978417267</v>
      </c>
      <c r="O26" s="27">
        <v>324</v>
      </c>
      <c r="P26" s="28">
        <f t="shared" si="1"/>
        <v>-38.752362948960304</v>
      </c>
    </row>
    <row r="27" spans="1:16" ht="18" customHeight="1">
      <c r="A27" s="22"/>
      <c r="B27" s="23"/>
      <c r="C27" s="23"/>
      <c r="D27" s="23"/>
      <c r="E27" s="25"/>
      <c r="F27" s="25"/>
      <c r="G27" s="23"/>
      <c r="H27" s="25"/>
      <c r="I27" s="22" t="s">
        <v>63</v>
      </c>
      <c r="J27" s="26">
        <v>120</v>
      </c>
      <c r="K27" s="27">
        <v>120</v>
      </c>
      <c r="L27" s="26">
        <v>120</v>
      </c>
      <c r="M27" s="28">
        <f t="shared" si="0"/>
        <v>0</v>
      </c>
      <c r="N27" s="27">
        <f t="shared" si="5"/>
        <v>100</v>
      </c>
      <c r="O27" s="27">
        <v>187</v>
      </c>
      <c r="P27" s="28">
        <f t="shared" si="1"/>
        <v>55.833333333333336</v>
      </c>
    </row>
    <row r="28" spans="1:16" ht="18" customHeight="1">
      <c r="A28" s="22"/>
      <c r="B28" s="23"/>
      <c r="C28" s="23"/>
      <c r="D28" s="23"/>
      <c r="E28" s="25"/>
      <c r="F28" s="25"/>
      <c r="G28" s="23"/>
      <c r="H28" s="25"/>
      <c r="I28" s="22" t="s">
        <v>64</v>
      </c>
      <c r="J28" s="26">
        <v>42</v>
      </c>
      <c r="K28" s="27">
        <v>15</v>
      </c>
      <c r="L28" s="26">
        <v>59</v>
      </c>
      <c r="M28" s="28">
        <f t="shared" si="0"/>
        <v>40.47619047619047</v>
      </c>
      <c r="N28" s="28">
        <f t="shared" si="5"/>
        <v>393.3333333333333</v>
      </c>
      <c r="O28" s="27">
        <v>20</v>
      </c>
      <c r="P28" s="28">
        <f t="shared" si="1"/>
        <v>-66.10169491525424</v>
      </c>
    </row>
    <row r="29" spans="1:16" ht="18" customHeight="1">
      <c r="A29" s="22"/>
      <c r="B29" s="23"/>
      <c r="C29" s="23"/>
      <c r="D29" s="23"/>
      <c r="E29" s="25"/>
      <c r="F29" s="25"/>
      <c r="G29" s="23"/>
      <c r="H29" s="25"/>
      <c r="I29" s="22" t="s">
        <v>65</v>
      </c>
      <c r="J29" s="26">
        <v>411</v>
      </c>
      <c r="K29" s="27">
        <v>650</v>
      </c>
      <c r="L29" s="26">
        <v>706</v>
      </c>
      <c r="M29" s="28">
        <f t="shared" si="0"/>
        <v>71.77615571776155</v>
      </c>
      <c r="N29" s="28">
        <f t="shared" si="5"/>
        <v>108.61538461538463</v>
      </c>
      <c r="O29" s="27">
        <v>854</v>
      </c>
      <c r="P29" s="27">
        <f t="shared" si="1"/>
        <v>20.96317280453257</v>
      </c>
    </row>
    <row r="30" spans="1:16" ht="18" customHeight="1">
      <c r="A30" s="22"/>
      <c r="B30" s="23"/>
      <c r="C30" s="23"/>
      <c r="D30" s="23"/>
      <c r="E30" s="25"/>
      <c r="F30" s="25"/>
      <c r="G30" s="23"/>
      <c r="H30" s="25"/>
      <c r="I30" s="22" t="s">
        <v>66</v>
      </c>
      <c r="J30" s="26">
        <v>983</v>
      </c>
      <c r="K30" s="27">
        <v>1774</v>
      </c>
      <c r="L30" s="26">
        <v>2411</v>
      </c>
      <c r="M30" s="28">
        <f t="shared" si="0"/>
        <v>145.26958290946084</v>
      </c>
      <c r="N30" s="28">
        <f t="shared" si="5"/>
        <v>135.9075535512965</v>
      </c>
      <c r="O30" s="27">
        <v>1696</v>
      </c>
      <c r="P30" s="28">
        <f t="shared" si="1"/>
        <v>-29.65574450435504</v>
      </c>
    </row>
    <row r="31" spans="1:16" ht="18" customHeight="1">
      <c r="A31" s="22"/>
      <c r="B31" s="23"/>
      <c r="C31" s="23"/>
      <c r="D31" s="23"/>
      <c r="E31" s="25"/>
      <c r="F31" s="25"/>
      <c r="G31" s="23"/>
      <c r="H31" s="25"/>
      <c r="I31" s="22" t="s">
        <v>67</v>
      </c>
      <c r="J31" s="26"/>
      <c r="K31" s="27"/>
      <c r="L31" s="26"/>
      <c r="M31" s="28"/>
      <c r="N31" s="28"/>
      <c r="O31" s="27">
        <v>213</v>
      </c>
      <c r="P31" s="28"/>
    </row>
    <row r="32" spans="1:16" ht="18" customHeight="1">
      <c r="A32" s="22"/>
      <c r="B32" s="23"/>
      <c r="C32" s="23"/>
      <c r="D32" s="23"/>
      <c r="E32" s="25"/>
      <c r="F32" s="25"/>
      <c r="G32" s="23"/>
      <c r="H32" s="25"/>
      <c r="I32" s="22" t="s">
        <v>68</v>
      </c>
      <c r="J32" s="26"/>
      <c r="K32" s="27">
        <v>105</v>
      </c>
      <c r="L32" s="26"/>
      <c r="M32" s="28"/>
      <c r="N32" s="28"/>
      <c r="O32" s="27">
        <v>161</v>
      </c>
      <c r="P32" s="28"/>
    </row>
    <row r="33" spans="1:18" s="4" customFormat="1" ht="18" customHeight="1">
      <c r="A33" s="29" t="s">
        <v>69</v>
      </c>
      <c r="B33" s="30">
        <f>SUM(B6:B32)</f>
        <v>10869</v>
      </c>
      <c r="C33" s="30">
        <f>SUM(C6:C32)</f>
        <v>12529</v>
      </c>
      <c r="D33" s="30">
        <f>SUM(D6:D32)</f>
        <v>14161</v>
      </c>
      <c r="E33" s="31">
        <f t="shared" si="2"/>
        <v>30.287974974698685</v>
      </c>
      <c r="F33" s="31">
        <f t="shared" si="3"/>
        <v>113.0257801899593</v>
      </c>
      <c r="G33" s="30">
        <f>SUM(G6:G32)</f>
        <v>16541</v>
      </c>
      <c r="H33" s="32">
        <f t="shared" si="4"/>
        <v>16.806722689075638</v>
      </c>
      <c r="I33" s="29" t="s">
        <v>70</v>
      </c>
      <c r="J33" s="33">
        <f>SUM(J6:J32)</f>
        <v>29189</v>
      </c>
      <c r="K33" s="34">
        <f>SUM(K6:K32)</f>
        <v>26729</v>
      </c>
      <c r="L33" s="33">
        <f>SUM(L6:L32)</f>
        <v>37643</v>
      </c>
      <c r="M33" s="34">
        <f t="shared" si="0"/>
        <v>28.96296550070232</v>
      </c>
      <c r="N33" s="35">
        <f t="shared" si="5"/>
        <v>140.8320550712709</v>
      </c>
      <c r="O33" s="34">
        <f>SUM(O6:O32)</f>
        <v>31236</v>
      </c>
      <c r="P33" s="34">
        <f t="shared" si="1"/>
        <v>-17.020428764976224</v>
      </c>
      <c r="R33" s="18"/>
    </row>
    <row r="34" spans="1:16" ht="18" customHeight="1">
      <c r="A34" s="36" t="s">
        <v>71</v>
      </c>
      <c r="B34" s="23">
        <v>18744</v>
      </c>
      <c r="C34" s="23">
        <v>14082</v>
      </c>
      <c r="D34" s="23">
        <v>23375</v>
      </c>
      <c r="E34" s="25">
        <f t="shared" si="2"/>
        <v>24.70657276995305</v>
      </c>
      <c r="F34" s="24">
        <f t="shared" si="3"/>
        <v>165.992046584292</v>
      </c>
      <c r="G34" s="23">
        <v>15124</v>
      </c>
      <c r="H34" s="25">
        <f t="shared" si="4"/>
        <v>-35.29839572192513</v>
      </c>
      <c r="I34" s="36" t="s">
        <v>72</v>
      </c>
      <c r="J34" s="26">
        <f>SUM(J36+J35)</f>
        <v>1237</v>
      </c>
      <c r="K34" s="26">
        <f>SUM(K36+K35)</f>
        <v>1190</v>
      </c>
      <c r="L34" s="26">
        <f>SUM(L36+L35)</f>
        <v>1548</v>
      </c>
      <c r="M34" s="28">
        <f t="shared" si="0"/>
        <v>25.141471301535965</v>
      </c>
      <c r="N34" s="37">
        <f>SUM(N36+N35)</f>
        <v>207.83460282916212</v>
      </c>
      <c r="O34" s="26">
        <f>SUM(O36+O35)</f>
        <v>1614</v>
      </c>
      <c r="P34" s="28">
        <f t="shared" si="1"/>
        <v>4.263565891472876</v>
      </c>
    </row>
    <row r="35" spans="1:16" ht="18" customHeight="1">
      <c r="A35" s="38" t="s">
        <v>73</v>
      </c>
      <c r="B35" s="23">
        <v>5851</v>
      </c>
      <c r="C35" s="23">
        <v>5688</v>
      </c>
      <c r="D35" s="23">
        <v>5811</v>
      </c>
      <c r="E35" s="25">
        <f t="shared" si="2"/>
        <v>-0.6836438215689578</v>
      </c>
      <c r="F35" s="25">
        <f t="shared" si="3"/>
        <v>102.16244725738397</v>
      </c>
      <c r="G35" s="23">
        <v>6155</v>
      </c>
      <c r="H35" s="24">
        <f t="shared" si="4"/>
        <v>5.919807262089138</v>
      </c>
      <c r="I35" s="38" t="s">
        <v>74</v>
      </c>
      <c r="J35" s="26">
        <v>284</v>
      </c>
      <c r="K35" s="27">
        <v>271</v>
      </c>
      <c r="L35" s="26">
        <v>593</v>
      </c>
      <c r="M35" s="28">
        <f t="shared" si="0"/>
        <v>108.80281690140845</v>
      </c>
      <c r="N35" s="37">
        <f>SUM(N37+N36)</f>
        <v>103.91730141458106</v>
      </c>
      <c r="O35" s="27">
        <v>715</v>
      </c>
      <c r="P35" s="28">
        <f t="shared" si="1"/>
        <v>20.573355817875203</v>
      </c>
    </row>
    <row r="36" spans="1:16" ht="18" customHeight="1">
      <c r="A36" s="39" t="s">
        <v>75</v>
      </c>
      <c r="B36" s="23">
        <v>6860</v>
      </c>
      <c r="C36" s="23"/>
      <c r="D36" s="23">
        <v>8158</v>
      </c>
      <c r="E36" s="25">
        <f t="shared" si="2"/>
        <v>18.92128279883383</v>
      </c>
      <c r="F36" s="25"/>
      <c r="G36" s="23"/>
      <c r="H36" s="24">
        <v>-100</v>
      </c>
      <c r="I36" s="38" t="s">
        <v>76</v>
      </c>
      <c r="J36" s="26">
        <v>953</v>
      </c>
      <c r="K36" s="27">
        <v>919</v>
      </c>
      <c r="L36" s="26">
        <v>955</v>
      </c>
      <c r="M36" s="28">
        <f t="shared" si="0"/>
        <v>0.20986358866736943</v>
      </c>
      <c r="N36" s="28">
        <f t="shared" si="5"/>
        <v>103.91730141458106</v>
      </c>
      <c r="O36" s="27">
        <v>899</v>
      </c>
      <c r="P36" s="28">
        <f t="shared" si="1"/>
        <v>-5.8638743455497355</v>
      </c>
    </row>
    <row r="37" spans="1:16" ht="18" customHeight="1">
      <c r="A37" s="36" t="s">
        <v>77</v>
      </c>
      <c r="B37" s="23">
        <v>148</v>
      </c>
      <c r="C37" s="23">
        <v>134</v>
      </c>
      <c r="D37" s="23">
        <v>705</v>
      </c>
      <c r="E37" s="25">
        <f t="shared" si="2"/>
        <v>376.3513513513513</v>
      </c>
      <c r="F37" s="25">
        <f t="shared" si="3"/>
        <v>526.1194029850747</v>
      </c>
      <c r="G37" s="23">
        <v>260</v>
      </c>
      <c r="H37" s="25">
        <f t="shared" si="4"/>
        <v>-63.12056737588653</v>
      </c>
      <c r="I37" s="42"/>
      <c r="J37" s="43"/>
      <c r="K37" s="27"/>
      <c r="L37" s="26"/>
      <c r="M37" s="27"/>
      <c r="N37" s="27"/>
      <c r="O37" s="27"/>
      <c r="P37" s="27"/>
    </row>
    <row r="38" spans="1:16" ht="18" customHeight="1">
      <c r="A38" s="36" t="s">
        <v>78</v>
      </c>
      <c r="B38" s="23">
        <v>1382</v>
      </c>
      <c r="C38" s="23">
        <v>1174</v>
      </c>
      <c r="D38" s="23">
        <v>1210</v>
      </c>
      <c r="E38" s="25">
        <f t="shared" si="2"/>
        <v>-12.445730824891466</v>
      </c>
      <c r="F38" s="25">
        <f t="shared" si="3"/>
        <v>103.0664395229983</v>
      </c>
      <c r="G38" s="23">
        <v>925</v>
      </c>
      <c r="H38" s="25">
        <f t="shared" si="4"/>
        <v>-23.553719008264462</v>
      </c>
      <c r="I38" s="21"/>
      <c r="J38" s="26"/>
      <c r="K38" s="27"/>
      <c r="L38" s="26"/>
      <c r="M38" s="27"/>
      <c r="N38" s="27"/>
      <c r="O38" s="27"/>
      <c r="P38" s="27"/>
    </row>
    <row r="39" spans="1:16" s="4" customFormat="1" ht="18" customHeight="1">
      <c r="A39" s="29" t="s">
        <v>79</v>
      </c>
      <c r="B39" s="30">
        <f>SUM(B33,B34,B37:B38)</f>
        <v>31143</v>
      </c>
      <c r="C39" s="30">
        <f>SUM(C33,C34,C37:C38)</f>
        <v>27919</v>
      </c>
      <c r="D39" s="30">
        <f>SUM(D33,D34,D37:D38)</f>
        <v>39451</v>
      </c>
      <c r="E39" s="32">
        <f t="shared" si="2"/>
        <v>26.6769418488906</v>
      </c>
      <c r="F39" s="32">
        <f t="shared" si="3"/>
        <v>141.3052043411297</v>
      </c>
      <c r="G39" s="30">
        <f>SUM(G33,G34,G37:G38)</f>
        <v>32850</v>
      </c>
      <c r="H39" s="32">
        <f t="shared" si="4"/>
        <v>-16.73214874147677</v>
      </c>
      <c r="I39" s="29" t="s">
        <v>80</v>
      </c>
      <c r="J39" s="33">
        <f>SUM(J33:J34,J37)</f>
        <v>30426</v>
      </c>
      <c r="K39" s="33">
        <f>SUM(K33:K34,K37)</f>
        <v>27919</v>
      </c>
      <c r="L39" s="33">
        <f>SUM(L33:L34,L37)</f>
        <v>39191</v>
      </c>
      <c r="M39" s="35">
        <f t="shared" si="0"/>
        <v>28.807598764214816</v>
      </c>
      <c r="N39" s="35">
        <f t="shared" si="5"/>
        <v>140.37393889465955</v>
      </c>
      <c r="O39" s="33">
        <f>SUM(O33:O34,O37)</f>
        <v>32850</v>
      </c>
      <c r="P39" s="35">
        <f t="shared" si="1"/>
        <v>-16.179735143272687</v>
      </c>
    </row>
  </sheetData>
  <mergeCells count="12">
    <mergeCell ref="C4:F4"/>
    <mergeCell ref="G4:H4"/>
    <mergeCell ref="A1:P1"/>
    <mergeCell ref="O2:P2"/>
    <mergeCell ref="I3:P3"/>
    <mergeCell ref="I4:I5"/>
    <mergeCell ref="J4:J5"/>
    <mergeCell ref="K4:N4"/>
    <mergeCell ref="O4:P4"/>
    <mergeCell ref="A3:H3"/>
    <mergeCell ref="A4:A5"/>
    <mergeCell ref="B4:B5"/>
  </mergeCells>
  <printOptions horizontalCentered="1" verticalCentered="1"/>
  <pageMargins left="2.125984251968504" right="0.35433070866141736" top="0.4724409448818898" bottom="0.1968503937007874" header="0.5118110236220472" footer="0.15748031496062992"/>
  <pageSetup horizontalDpi="300" verticalDpi="3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Zeros="0" workbookViewId="0" topLeftCell="A10">
      <selection activeCell="E15" sqref="E15"/>
    </sheetView>
  </sheetViews>
  <sheetFormatPr defaultColWidth="9.00390625" defaultRowHeight="14.25"/>
  <cols>
    <col min="1" max="1" width="23.375" style="2" customWidth="1"/>
    <col min="2" max="3" width="6.50390625" style="11" customWidth="1"/>
    <col min="4" max="4" width="8.125" style="12" customWidth="1"/>
    <col min="5" max="5" width="23.25390625" style="2" customWidth="1"/>
    <col min="6" max="7" width="6.50390625" style="11" customWidth="1"/>
    <col min="8" max="8" width="8.50390625" style="1" customWidth="1"/>
    <col min="9" max="16384" width="8.75390625" style="1" customWidth="1"/>
  </cols>
  <sheetData>
    <row r="1" spans="1:8" ht="27.75" customHeight="1">
      <c r="A1" s="71" t="s">
        <v>2</v>
      </c>
      <c r="B1" s="71"/>
      <c r="C1" s="71"/>
      <c r="D1" s="71"/>
      <c r="E1" s="71"/>
      <c r="F1" s="71"/>
      <c r="G1" s="71"/>
      <c r="H1" s="71"/>
    </row>
    <row r="2" spans="1:8" ht="19.5" customHeight="1">
      <c r="A2" s="16"/>
      <c r="B2" s="16"/>
      <c r="C2" s="16"/>
      <c r="D2" s="16"/>
      <c r="E2" s="16"/>
      <c r="F2" s="16"/>
      <c r="G2" s="16"/>
      <c r="H2" s="16"/>
    </row>
    <row r="3" spans="1:8" ht="19.5" customHeight="1">
      <c r="A3" s="44" t="s">
        <v>81</v>
      </c>
      <c r="B3" s="45"/>
      <c r="C3" s="45"/>
      <c r="D3" s="46"/>
      <c r="E3" s="20"/>
      <c r="F3" s="45"/>
      <c r="G3" s="40" t="s">
        <v>0</v>
      </c>
      <c r="H3" s="40"/>
    </row>
    <row r="4" spans="1:8" ht="27.75" customHeight="1">
      <c r="A4" s="69" t="s">
        <v>82</v>
      </c>
      <c r="B4" s="69"/>
      <c r="C4" s="69"/>
      <c r="D4" s="69"/>
      <c r="E4" s="69" t="s">
        <v>83</v>
      </c>
      <c r="F4" s="69"/>
      <c r="G4" s="69"/>
      <c r="H4" s="69"/>
    </row>
    <row r="5" spans="1:8" s="2" customFormat="1" ht="50.25" customHeight="1">
      <c r="A5" s="21" t="s">
        <v>10</v>
      </c>
      <c r="B5" s="47" t="s">
        <v>84</v>
      </c>
      <c r="C5" s="47" t="s">
        <v>85</v>
      </c>
      <c r="D5" s="48" t="s">
        <v>86</v>
      </c>
      <c r="E5" s="21" t="s">
        <v>10</v>
      </c>
      <c r="F5" s="47" t="s">
        <v>84</v>
      </c>
      <c r="G5" s="47" t="s">
        <v>85</v>
      </c>
      <c r="H5" s="21" t="s">
        <v>86</v>
      </c>
    </row>
    <row r="6" spans="1:8" ht="28.5" customHeight="1">
      <c r="A6" s="49" t="s">
        <v>87</v>
      </c>
      <c r="B6" s="50"/>
      <c r="C6" s="50"/>
      <c r="D6" s="51"/>
      <c r="E6" s="49" t="s">
        <v>88</v>
      </c>
      <c r="F6" s="50"/>
      <c r="G6" s="50"/>
      <c r="H6" s="52"/>
    </row>
    <row r="7" spans="1:8" ht="28.5" customHeight="1">
      <c r="A7" s="49" t="s">
        <v>89</v>
      </c>
      <c r="B7" s="50"/>
      <c r="C7" s="50"/>
      <c r="D7" s="51"/>
      <c r="E7" s="49" t="s">
        <v>90</v>
      </c>
      <c r="F7" s="50">
        <v>1</v>
      </c>
      <c r="G7" s="50"/>
      <c r="H7" s="26"/>
    </row>
    <row r="8" spans="1:8" ht="28.5" customHeight="1">
      <c r="A8" s="49" t="s">
        <v>91</v>
      </c>
      <c r="B8" s="50"/>
      <c r="C8" s="50"/>
      <c r="D8" s="26"/>
      <c r="E8" s="49" t="s">
        <v>92</v>
      </c>
      <c r="F8" s="50">
        <v>60</v>
      </c>
      <c r="G8" s="50"/>
      <c r="H8" s="26">
        <f aca="true" t="shared" si="0" ref="H8:H17">SUM(G8/F8-1)*100</f>
        <v>-100</v>
      </c>
    </row>
    <row r="9" spans="1:8" ht="28.5" customHeight="1">
      <c r="A9" s="49" t="s">
        <v>93</v>
      </c>
      <c r="B9" s="50"/>
      <c r="C9" s="50"/>
      <c r="D9" s="51"/>
      <c r="E9" s="49" t="s">
        <v>94</v>
      </c>
      <c r="F9" s="50">
        <v>112</v>
      </c>
      <c r="G9" s="50"/>
      <c r="H9" s="26">
        <f t="shared" si="0"/>
        <v>-100</v>
      </c>
    </row>
    <row r="10" spans="1:8" ht="28.5" customHeight="1">
      <c r="A10" s="49" t="s">
        <v>95</v>
      </c>
      <c r="B10" s="50">
        <v>861</v>
      </c>
      <c r="C10" s="50">
        <v>800</v>
      </c>
      <c r="D10" s="37">
        <f aca="true" t="shared" si="1" ref="D10:D17">SUM(C10/B10-1)*100</f>
        <v>-7.084785133565619</v>
      </c>
      <c r="E10" s="49" t="s">
        <v>96</v>
      </c>
      <c r="F10" s="50">
        <v>20</v>
      </c>
      <c r="G10" s="50"/>
      <c r="H10" s="26"/>
    </row>
    <row r="11" spans="1:8" ht="28.5" customHeight="1">
      <c r="A11" s="49" t="s">
        <v>97</v>
      </c>
      <c r="B11" s="50"/>
      <c r="C11" s="50"/>
      <c r="D11" s="51"/>
      <c r="E11" s="49" t="s">
        <v>98</v>
      </c>
      <c r="F11" s="50"/>
      <c r="G11" s="50"/>
      <c r="H11" s="26"/>
    </row>
    <row r="12" spans="1:8" ht="28.5" customHeight="1">
      <c r="A12" s="49" t="s">
        <v>99</v>
      </c>
      <c r="B12" s="50"/>
      <c r="C12" s="50"/>
      <c r="D12" s="51"/>
      <c r="E12" s="49" t="s">
        <v>100</v>
      </c>
      <c r="F12" s="50"/>
      <c r="G12" s="50"/>
      <c r="H12" s="26"/>
    </row>
    <row r="13" spans="1:8" ht="28.5" customHeight="1">
      <c r="A13" s="49" t="s">
        <v>101</v>
      </c>
      <c r="B13" s="50">
        <v>369</v>
      </c>
      <c r="C13" s="50">
        <v>297</v>
      </c>
      <c r="D13" s="37">
        <f t="shared" si="1"/>
        <v>-19.512195121951216</v>
      </c>
      <c r="E13" s="49" t="s">
        <v>102</v>
      </c>
      <c r="F13" s="50"/>
      <c r="G13" s="50">
        <v>172</v>
      </c>
      <c r="H13" s="26"/>
    </row>
    <row r="14" spans="1:8" s="4" customFormat="1" ht="28.5" customHeight="1">
      <c r="A14" s="29" t="s">
        <v>103</v>
      </c>
      <c r="B14" s="53">
        <f>SUM(B6:B13)</f>
        <v>1230</v>
      </c>
      <c r="C14" s="53">
        <f>SUM(C6:C13)</f>
        <v>1097</v>
      </c>
      <c r="D14" s="54">
        <f t="shared" si="1"/>
        <v>-10.813008130081304</v>
      </c>
      <c r="E14" s="29" t="s">
        <v>104</v>
      </c>
      <c r="F14" s="53">
        <f>SUM(F6:F13)</f>
        <v>193</v>
      </c>
      <c r="G14" s="53">
        <f>SUM(G6:G13)</f>
        <v>172</v>
      </c>
      <c r="H14" s="54">
        <f t="shared" si="0"/>
        <v>-10.880829015544046</v>
      </c>
    </row>
    <row r="15" spans="1:8" ht="28.5" customHeight="1">
      <c r="A15" s="36" t="s">
        <v>71</v>
      </c>
      <c r="B15" s="50">
        <v>173</v>
      </c>
      <c r="C15" s="50"/>
      <c r="D15" s="26">
        <f t="shared" si="1"/>
        <v>-100</v>
      </c>
      <c r="E15" s="55" t="s">
        <v>105</v>
      </c>
      <c r="F15" s="50">
        <v>1210</v>
      </c>
      <c r="G15" s="50">
        <v>925</v>
      </c>
      <c r="H15" s="37">
        <f t="shared" si="0"/>
        <v>-23.553719008264462</v>
      </c>
    </row>
    <row r="16" spans="1:8" ht="28.5" customHeight="1">
      <c r="A16" s="36" t="s">
        <v>106</v>
      </c>
      <c r="B16" s="50"/>
      <c r="C16" s="50"/>
      <c r="D16" s="51"/>
      <c r="E16" s="21"/>
      <c r="F16" s="50"/>
      <c r="G16" s="50"/>
      <c r="H16" s="26"/>
    </row>
    <row r="17" spans="1:8" s="4" customFormat="1" ht="28.5" customHeight="1">
      <c r="A17" s="29" t="s">
        <v>107</v>
      </c>
      <c r="B17" s="53">
        <f>SUM(B14:B16)</f>
        <v>1403</v>
      </c>
      <c r="C17" s="53">
        <f>SUM(C14:C16)</f>
        <v>1097</v>
      </c>
      <c r="D17" s="54">
        <f t="shared" si="1"/>
        <v>-21.810406272273696</v>
      </c>
      <c r="E17" s="29" t="s">
        <v>108</v>
      </c>
      <c r="F17" s="53">
        <f>SUM(F14:F15)</f>
        <v>1403</v>
      </c>
      <c r="G17" s="53">
        <f>SUM(G14:G16)</f>
        <v>1097</v>
      </c>
      <c r="H17" s="54">
        <f t="shared" si="0"/>
        <v>-21.810406272273696</v>
      </c>
    </row>
    <row r="18" spans="6:8" ht="19.5" customHeight="1">
      <c r="F18" s="13"/>
      <c r="G18" s="13"/>
      <c r="H18" s="3"/>
    </row>
    <row r="19" spans="6:8" ht="15.75">
      <c r="F19" s="13"/>
      <c r="G19" s="13"/>
      <c r="H19" s="3"/>
    </row>
    <row r="20" spans="6:8" ht="15.75">
      <c r="F20" s="13"/>
      <c r="G20" s="13"/>
      <c r="H20" s="3"/>
    </row>
    <row r="21" spans="6:8" ht="15.75">
      <c r="F21" s="13"/>
      <c r="G21" s="13"/>
      <c r="H21" s="3"/>
    </row>
    <row r="22" spans="6:8" ht="15.75">
      <c r="F22" s="13"/>
      <c r="G22" s="13"/>
      <c r="H22" s="3"/>
    </row>
    <row r="23" spans="6:8" ht="15.75">
      <c r="F23" s="13"/>
      <c r="G23" s="13"/>
      <c r="H23" s="3"/>
    </row>
    <row r="24" spans="6:8" ht="15.75">
      <c r="F24" s="13"/>
      <c r="G24" s="13"/>
      <c r="H24" s="3"/>
    </row>
    <row r="25" spans="6:8" ht="15.75">
      <c r="F25" s="13"/>
      <c r="G25" s="13"/>
      <c r="H25" s="3"/>
    </row>
    <row r="26" spans="6:8" ht="15.75">
      <c r="F26" s="13"/>
      <c r="G26" s="13"/>
      <c r="H26" s="3"/>
    </row>
    <row r="27" spans="6:8" ht="15.75">
      <c r="F27" s="13"/>
      <c r="G27" s="13"/>
      <c r="H27" s="3"/>
    </row>
    <row r="28" spans="6:8" ht="15.75">
      <c r="F28" s="13"/>
      <c r="G28" s="13"/>
      <c r="H28" s="3"/>
    </row>
    <row r="29" spans="6:8" ht="15.75">
      <c r="F29" s="13"/>
      <c r="G29" s="13"/>
      <c r="H29" s="3"/>
    </row>
    <row r="30" spans="6:8" ht="15.75">
      <c r="F30" s="13"/>
      <c r="G30" s="13"/>
      <c r="H30" s="3"/>
    </row>
    <row r="31" spans="6:8" ht="15.75">
      <c r="F31" s="13"/>
      <c r="G31" s="13"/>
      <c r="H31" s="3"/>
    </row>
    <row r="32" spans="6:8" ht="15.75">
      <c r="F32" s="13"/>
      <c r="G32" s="13"/>
      <c r="H32" s="3"/>
    </row>
    <row r="33" spans="6:8" ht="15.75">
      <c r="F33" s="13"/>
      <c r="G33" s="13"/>
      <c r="H33" s="3"/>
    </row>
    <row r="34" spans="6:8" ht="15.75">
      <c r="F34" s="13"/>
      <c r="G34" s="13"/>
      <c r="H34" s="3"/>
    </row>
    <row r="35" spans="6:8" ht="15.75">
      <c r="F35" s="13"/>
      <c r="G35" s="13"/>
      <c r="H35" s="3"/>
    </row>
    <row r="36" spans="6:8" ht="15.75">
      <c r="F36" s="13"/>
      <c r="G36" s="13"/>
      <c r="H36" s="3"/>
    </row>
    <row r="37" spans="6:8" ht="15.75">
      <c r="F37" s="13"/>
      <c r="G37" s="13"/>
      <c r="H37" s="3"/>
    </row>
    <row r="38" spans="6:8" ht="15.75">
      <c r="F38" s="13"/>
      <c r="G38" s="13"/>
      <c r="H38" s="3"/>
    </row>
    <row r="39" spans="6:8" ht="15.75">
      <c r="F39" s="13"/>
      <c r="G39" s="13"/>
      <c r="H39" s="3"/>
    </row>
    <row r="40" spans="6:8" ht="15.75">
      <c r="F40" s="13"/>
      <c r="G40" s="13"/>
      <c r="H40" s="3"/>
    </row>
    <row r="41" spans="6:8" ht="15.75">
      <c r="F41" s="13"/>
      <c r="G41" s="13"/>
      <c r="H41" s="3"/>
    </row>
    <row r="42" spans="6:8" ht="15.75">
      <c r="F42" s="13"/>
      <c r="G42" s="13"/>
      <c r="H42" s="3"/>
    </row>
    <row r="43" spans="6:8" ht="15.75">
      <c r="F43" s="13"/>
      <c r="G43" s="13"/>
      <c r="H43" s="3"/>
    </row>
    <row r="44" spans="6:8" ht="15.75">
      <c r="F44" s="13"/>
      <c r="G44" s="13"/>
      <c r="H44" s="3"/>
    </row>
    <row r="45" spans="6:8" ht="15.75">
      <c r="F45" s="13"/>
      <c r="G45" s="13"/>
      <c r="H45" s="3"/>
    </row>
    <row r="46" spans="6:8" ht="15.75">
      <c r="F46" s="13"/>
      <c r="G46" s="13"/>
      <c r="H46" s="3"/>
    </row>
    <row r="47" spans="6:8" ht="15.75">
      <c r="F47" s="13"/>
      <c r="G47" s="13"/>
      <c r="H47" s="3"/>
    </row>
    <row r="48" spans="6:8" ht="15.75">
      <c r="F48" s="13"/>
      <c r="G48" s="13"/>
      <c r="H48" s="3"/>
    </row>
    <row r="49" spans="6:8" ht="15.75">
      <c r="F49" s="13"/>
      <c r="G49" s="13"/>
      <c r="H49" s="3"/>
    </row>
  </sheetData>
  <mergeCells count="4">
    <mergeCell ref="A4:D4"/>
    <mergeCell ref="E4:H4"/>
    <mergeCell ref="A1:H1"/>
    <mergeCell ref="G3:H3"/>
  </mergeCells>
  <printOptions horizontalCentered="1"/>
  <pageMargins left="0.7874015748031497" right="0.3937007874015748" top="0.551181102362204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showZeros="0" workbookViewId="0" topLeftCell="A1">
      <selection activeCell="A38" sqref="A38"/>
    </sheetView>
  </sheetViews>
  <sheetFormatPr defaultColWidth="9.00390625" defaultRowHeight="14.25"/>
  <cols>
    <col min="1" max="1" width="24.375" style="6" customWidth="1"/>
    <col min="2" max="3" width="6.50390625" style="14" customWidth="1"/>
    <col min="4" max="4" width="6.625" style="6" customWidth="1"/>
    <col min="5" max="5" width="27.125" style="6" customWidth="1"/>
    <col min="6" max="7" width="6.50390625" style="14" customWidth="1"/>
    <col min="8" max="8" width="6.875" style="6" customWidth="1"/>
    <col min="9" max="16384" width="27.25390625" style="6" customWidth="1"/>
  </cols>
  <sheetData>
    <row r="1" spans="1:8" s="5" customFormat="1" ht="36" customHeight="1">
      <c r="A1" s="72" t="s">
        <v>3</v>
      </c>
      <c r="B1" s="72"/>
      <c r="C1" s="72"/>
      <c r="D1" s="72"/>
      <c r="E1" s="72"/>
      <c r="F1" s="72"/>
      <c r="G1" s="72"/>
      <c r="H1" s="72"/>
    </row>
    <row r="2" spans="1:8" s="5" customFormat="1" ht="18.75" customHeight="1">
      <c r="A2" s="17"/>
      <c r="B2" s="17"/>
      <c r="C2" s="17"/>
      <c r="D2" s="17"/>
      <c r="E2" s="17"/>
      <c r="F2" s="17"/>
      <c r="G2" s="17"/>
      <c r="H2" s="17"/>
    </row>
    <row r="3" spans="1:8" ht="22.5" customHeight="1">
      <c r="A3" s="56" t="s">
        <v>109</v>
      </c>
      <c r="B3" s="57"/>
      <c r="C3" s="57"/>
      <c r="D3" s="56"/>
      <c r="E3" s="56"/>
      <c r="F3" s="57"/>
      <c r="G3" s="73" t="s">
        <v>0</v>
      </c>
      <c r="H3" s="73"/>
    </row>
    <row r="4" spans="1:8" ht="21" customHeight="1">
      <c r="A4" s="69" t="s">
        <v>110</v>
      </c>
      <c r="B4" s="69"/>
      <c r="C4" s="69"/>
      <c r="D4" s="69"/>
      <c r="E4" s="69" t="s">
        <v>111</v>
      </c>
      <c r="F4" s="69"/>
      <c r="G4" s="69"/>
      <c r="H4" s="69"/>
    </row>
    <row r="5" spans="1:8" ht="25.5" customHeight="1">
      <c r="A5" s="69" t="s">
        <v>10</v>
      </c>
      <c r="B5" s="41" t="s">
        <v>112</v>
      </c>
      <c r="C5" s="70" t="s">
        <v>12</v>
      </c>
      <c r="D5" s="70"/>
      <c r="E5" s="69" t="s">
        <v>10</v>
      </c>
      <c r="F5" s="41" t="s">
        <v>112</v>
      </c>
      <c r="G5" s="70" t="s">
        <v>12</v>
      </c>
      <c r="H5" s="70"/>
    </row>
    <row r="6" spans="1:8" ht="34.5" customHeight="1">
      <c r="A6" s="69"/>
      <c r="B6" s="41"/>
      <c r="C6" s="58" t="s">
        <v>16</v>
      </c>
      <c r="D6" s="21" t="s">
        <v>17</v>
      </c>
      <c r="E6" s="69"/>
      <c r="F6" s="41"/>
      <c r="G6" s="58" t="s">
        <v>16</v>
      </c>
      <c r="H6" s="21" t="s">
        <v>17</v>
      </c>
    </row>
    <row r="7" spans="1:8" ht="18" customHeight="1">
      <c r="A7" s="22" t="s">
        <v>113</v>
      </c>
      <c r="B7" s="50">
        <v>2355</v>
      </c>
      <c r="C7" s="50">
        <v>3651</v>
      </c>
      <c r="D7" s="59">
        <f>SUM(C7/B7-1)*100</f>
        <v>55.03184713375797</v>
      </c>
      <c r="E7" s="22" t="s">
        <v>22</v>
      </c>
      <c r="F7" s="50">
        <v>258</v>
      </c>
      <c r="G7" s="50">
        <v>453</v>
      </c>
      <c r="H7" s="60">
        <f aca="true" t="shared" si="0" ref="H7:H17">SUM(G7/F7-1)*100</f>
        <v>75.5813953488372</v>
      </c>
    </row>
    <row r="8" spans="1:8" ht="18" customHeight="1">
      <c r="A8" s="22" t="s">
        <v>23</v>
      </c>
      <c r="B8" s="50">
        <v>522</v>
      </c>
      <c r="C8" s="50">
        <v>211</v>
      </c>
      <c r="D8" s="60">
        <f>SUM(C8/B8-1)*100</f>
        <v>-59.57854406130267</v>
      </c>
      <c r="E8" s="22" t="s">
        <v>24</v>
      </c>
      <c r="F8" s="50">
        <v>1640</v>
      </c>
      <c r="G8" s="50">
        <v>1431</v>
      </c>
      <c r="H8" s="60">
        <f t="shared" si="0"/>
        <v>-12.74390243902439</v>
      </c>
    </row>
    <row r="9" spans="1:8" ht="18" customHeight="1">
      <c r="A9" s="22" t="s">
        <v>25</v>
      </c>
      <c r="B9" s="50">
        <v>35</v>
      </c>
      <c r="C9" s="50">
        <v>46</v>
      </c>
      <c r="D9" s="60">
        <f>SUM(C9/B9-1)*100</f>
        <v>31.428571428571427</v>
      </c>
      <c r="E9" s="22" t="s">
        <v>26</v>
      </c>
      <c r="F9" s="50"/>
      <c r="G9" s="50">
        <v>3</v>
      </c>
      <c r="H9" s="60"/>
    </row>
    <row r="10" spans="1:8" ht="18" customHeight="1">
      <c r="A10" s="22" t="s">
        <v>27</v>
      </c>
      <c r="B10" s="50">
        <v>40</v>
      </c>
      <c r="C10" s="50">
        <v>133</v>
      </c>
      <c r="D10" s="60">
        <f>SUM(C10/B10-1)*100</f>
        <v>232.50000000000003</v>
      </c>
      <c r="E10" s="22" t="s">
        <v>28</v>
      </c>
      <c r="F10" s="50">
        <v>762</v>
      </c>
      <c r="G10" s="50">
        <v>946</v>
      </c>
      <c r="H10" s="60">
        <f t="shared" si="0"/>
        <v>24.146981627296583</v>
      </c>
    </row>
    <row r="11" spans="1:8" ht="18" customHeight="1">
      <c r="A11" s="22" t="s">
        <v>29</v>
      </c>
      <c r="B11" s="50">
        <v>413</v>
      </c>
      <c r="C11" s="50">
        <v>444</v>
      </c>
      <c r="D11" s="60">
        <f>SUM(C11/B11-1)*100</f>
        <v>7.506053268765123</v>
      </c>
      <c r="E11" s="22" t="s">
        <v>30</v>
      </c>
      <c r="F11" s="50">
        <v>696</v>
      </c>
      <c r="G11" s="50">
        <v>746</v>
      </c>
      <c r="H11" s="60">
        <f t="shared" si="0"/>
        <v>7.183908045977017</v>
      </c>
    </row>
    <row r="12" spans="1:8" ht="18" customHeight="1">
      <c r="A12" s="22" t="s">
        <v>31</v>
      </c>
      <c r="B12" s="50"/>
      <c r="C12" s="50">
        <v>1</v>
      </c>
      <c r="D12" s="59"/>
      <c r="E12" s="22" t="s">
        <v>32</v>
      </c>
      <c r="F12" s="50">
        <v>355</v>
      </c>
      <c r="G12" s="50">
        <v>226</v>
      </c>
      <c r="H12" s="60">
        <f t="shared" si="0"/>
        <v>-36.33802816901408</v>
      </c>
    </row>
    <row r="13" spans="1:8" ht="18" customHeight="1">
      <c r="A13" s="22" t="s">
        <v>33</v>
      </c>
      <c r="B13" s="50">
        <v>550</v>
      </c>
      <c r="C13" s="50">
        <v>1076</v>
      </c>
      <c r="D13" s="60">
        <f>SUM(C13/B13-1)*100</f>
        <v>95.63636363636363</v>
      </c>
      <c r="E13" s="22" t="s">
        <v>34</v>
      </c>
      <c r="F13" s="50"/>
      <c r="G13" s="50">
        <v>20</v>
      </c>
      <c r="H13" s="60"/>
    </row>
    <row r="14" spans="1:8" ht="18" customHeight="1">
      <c r="A14" s="22" t="s">
        <v>35</v>
      </c>
      <c r="B14" s="50">
        <v>285</v>
      </c>
      <c r="C14" s="50">
        <v>275</v>
      </c>
      <c r="D14" s="60">
        <f>SUM(C14/B14-1)*100</f>
        <v>-3.508771929824561</v>
      </c>
      <c r="E14" s="22" t="s">
        <v>36</v>
      </c>
      <c r="F14" s="50">
        <v>24</v>
      </c>
      <c r="G14" s="50">
        <v>75</v>
      </c>
      <c r="H14" s="60">
        <f t="shared" si="0"/>
        <v>212.5</v>
      </c>
    </row>
    <row r="15" spans="1:8" ht="18" customHeight="1">
      <c r="A15" s="22" t="s">
        <v>37</v>
      </c>
      <c r="B15" s="50">
        <v>89</v>
      </c>
      <c r="C15" s="50">
        <v>134</v>
      </c>
      <c r="D15" s="60">
        <f>SUM(C15/B15-1)*100</f>
        <v>50.56179775280898</v>
      </c>
      <c r="E15" s="22" t="s">
        <v>38</v>
      </c>
      <c r="F15" s="50">
        <v>473</v>
      </c>
      <c r="G15" s="50">
        <v>893</v>
      </c>
      <c r="H15" s="60">
        <f t="shared" si="0"/>
        <v>88.79492600422833</v>
      </c>
    </row>
    <row r="16" spans="1:8" ht="18" customHeight="1">
      <c r="A16" s="22" t="s">
        <v>39</v>
      </c>
      <c r="B16" s="50">
        <v>250</v>
      </c>
      <c r="C16" s="50">
        <v>246</v>
      </c>
      <c r="D16" s="60">
        <f>SUM(C16/B16-1)*100</f>
        <v>-1.6000000000000014</v>
      </c>
      <c r="E16" s="22" t="s">
        <v>40</v>
      </c>
      <c r="F16" s="50">
        <v>3374</v>
      </c>
      <c r="G16" s="50">
        <v>8026</v>
      </c>
      <c r="H16" s="60">
        <f t="shared" si="0"/>
        <v>137.87788974510966</v>
      </c>
    </row>
    <row r="17" spans="1:8" ht="18" customHeight="1">
      <c r="A17" s="22" t="s">
        <v>41</v>
      </c>
      <c r="B17" s="50"/>
      <c r="C17" s="50"/>
      <c r="D17" s="60"/>
      <c r="E17" s="22" t="s">
        <v>42</v>
      </c>
      <c r="F17" s="50">
        <v>17</v>
      </c>
      <c r="G17" s="50">
        <v>29</v>
      </c>
      <c r="H17" s="60">
        <f t="shared" si="0"/>
        <v>70.58823529411764</v>
      </c>
    </row>
    <row r="18" spans="1:8" ht="18" customHeight="1">
      <c r="A18" s="22" t="s">
        <v>114</v>
      </c>
      <c r="B18" s="50"/>
      <c r="C18" s="50">
        <v>607</v>
      </c>
      <c r="D18" s="60"/>
      <c r="E18" s="22" t="s">
        <v>44</v>
      </c>
      <c r="F18" s="50">
        <v>1767</v>
      </c>
      <c r="G18" s="50">
        <v>2775</v>
      </c>
      <c r="H18" s="59">
        <f aca="true" t="shared" si="1" ref="H18:H31">SUM(G18/F18-1)*100</f>
        <v>57.045840407470294</v>
      </c>
    </row>
    <row r="19" spans="1:8" ht="18" customHeight="1">
      <c r="A19" s="22" t="s">
        <v>115</v>
      </c>
      <c r="B19" s="50"/>
      <c r="C19" s="50">
        <v>385</v>
      </c>
      <c r="D19" s="60"/>
      <c r="E19" s="22" t="s">
        <v>46</v>
      </c>
      <c r="F19" s="50">
        <v>573</v>
      </c>
      <c r="G19" s="50">
        <v>987</v>
      </c>
      <c r="H19" s="60">
        <f t="shared" si="1"/>
        <v>72.25130890052355</v>
      </c>
    </row>
    <row r="20" spans="1:8" ht="18" customHeight="1">
      <c r="A20" s="22" t="s">
        <v>116</v>
      </c>
      <c r="B20" s="50"/>
      <c r="C20" s="50">
        <v>219</v>
      </c>
      <c r="D20" s="60"/>
      <c r="E20" s="22" t="s">
        <v>48</v>
      </c>
      <c r="F20" s="50">
        <v>1001</v>
      </c>
      <c r="G20" s="50">
        <v>874</v>
      </c>
      <c r="H20" s="60">
        <f t="shared" si="1"/>
        <v>-12.68731268731269</v>
      </c>
    </row>
    <row r="21" spans="1:8" ht="18" customHeight="1">
      <c r="A21" s="22" t="s">
        <v>117</v>
      </c>
      <c r="B21" s="50">
        <v>121</v>
      </c>
      <c r="C21" s="50">
        <v>313</v>
      </c>
      <c r="D21" s="60">
        <f>SUM(C21/B21-1)*100</f>
        <v>158.67768595041323</v>
      </c>
      <c r="E21" s="22" t="s">
        <v>50</v>
      </c>
      <c r="F21" s="50">
        <v>2263</v>
      </c>
      <c r="G21" s="50">
        <v>3204</v>
      </c>
      <c r="H21" s="60">
        <f t="shared" si="1"/>
        <v>41.581970835174545</v>
      </c>
    </row>
    <row r="22" spans="1:8" ht="18" customHeight="1">
      <c r="A22" s="22" t="s">
        <v>118</v>
      </c>
      <c r="B22" s="50">
        <v>466</v>
      </c>
      <c r="C22" s="50">
        <v>715</v>
      </c>
      <c r="D22" s="60">
        <f>SUM(C22/B22-1)*100</f>
        <v>53.43347639484979</v>
      </c>
      <c r="E22" s="22" t="s">
        <v>52</v>
      </c>
      <c r="F22" s="50">
        <v>1039</v>
      </c>
      <c r="G22" s="50">
        <v>1649</v>
      </c>
      <c r="H22" s="60">
        <f t="shared" si="1"/>
        <v>58.71029836381136</v>
      </c>
    </row>
    <row r="23" spans="1:8" ht="18" customHeight="1">
      <c r="A23" s="22" t="s">
        <v>119</v>
      </c>
      <c r="B23" s="50">
        <v>115</v>
      </c>
      <c r="C23" s="50">
        <v>91</v>
      </c>
      <c r="D23" s="60">
        <f>SUM(C23/B23-1)*100</f>
        <v>-20.869565217391305</v>
      </c>
      <c r="E23" s="22" t="s">
        <v>54</v>
      </c>
      <c r="F23" s="50">
        <v>29</v>
      </c>
      <c r="G23" s="50">
        <v>63</v>
      </c>
      <c r="H23" s="60">
        <f t="shared" si="1"/>
        <v>117.24137931034484</v>
      </c>
    </row>
    <row r="24" spans="1:8" ht="18" customHeight="1">
      <c r="A24" s="22" t="s">
        <v>120</v>
      </c>
      <c r="B24" s="50">
        <v>154</v>
      </c>
      <c r="C24" s="50">
        <v>96</v>
      </c>
      <c r="D24" s="60">
        <f>SUM(C24/B24-1)*100</f>
        <v>-37.66233766233766</v>
      </c>
      <c r="E24" s="22" t="s">
        <v>56</v>
      </c>
      <c r="F24" s="50">
        <v>1788</v>
      </c>
      <c r="G24" s="50">
        <v>3015</v>
      </c>
      <c r="H24" s="60">
        <f t="shared" si="1"/>
        <v>68.62416107382549</v>
      </c>
    </row>
    <row r="25" spans="1:8" ht="18" customHeight="1">
      <c r="A25" s="22" t="s">
        <v>121</v>
      </c>
      <c r="B25" s="50"/>
      <c r="C25" s="50">
        <v>65</v>
      </c>
      <c r="D25" s="60"/>
      <c r="E25" s="22" t="s">
        <v>58</v>
      </c>
      <c r="F25" s="50">
        <v>36</v>
      </c>
      <c r="G25" s="50">
        <v>30</v>
      </c>
      <c r="H25" s="60">
        <f t="shared" si="1"/>
        <v>-16.666666666666664</v>
      </c>
    </row>
    <row r="26" spans="1:8" ht="18" customHeight="1">
      <c r="A26" s="22"/>
      <c r="B26" s="50"/>
      <c r="C26" s="50"/>
      <c r="D26" s="60"/>
      <c r="E26" s="22" t="s">
        <v>60</v>
      </c>
      <c r="F26" s="50">
        <v>1419</v>
      </c>
      <c r="G26" s="50">
        <v>1965</v>
      </c>
      <c r="H26" s="60">
        <f t="shared" si="1"/>
        <v>38.477801268498936</v>
      </c>
    </row>
    <row r="27" spans="1:8" ht="18" customHeight="1">
      <c r="A27" s="22"/>
      <c r="B27" s="50"/>
      <c r="C27" s="50"/>
      <c r="D27" s="60"/>
      <c r="E27" s="22" t="s">
        <v>62</v>
      </c>
      <c r="F27" s="50">
        <v>204</v>
      </c>
      <c r="G27" s="50">
        <v>213</v>
      </c>
      <c r="H27" s="60">
        <f t="shared" si="1"/>
        <v>4.4117647058823595</v>
      </c>
    </row>
    <row r="28" spans="1:8" ht="18" customHeight="1">
      <c r="A28" s="22"/>
      <c r="B28" s="50"/>
      <c r="C28" s="50"/>
      <c r="D28" s="60"/>
      <c r="E28" s="22" t="s">
        <v>63</v>
      </c>
      <c r="F28" s="50">
        <v>120</v>
      </c>
      <c r="G28" s="50">
        <v>120</v>
      </c>
      <c r="H28" s="60">
        <f t="shared" si="1"/>
        <v>0</v>
      </c>
    </row>
    <row r="29" spans="1:8" ht="18" customHeight="1">
      <c r="A29" s="22"/>
      <c r="B29" s="50"/>
      <c r="C29" s="50"/>
      <c r="D29" s="60"/>
      <c r="E29" s="22" t="s">
        <v>64</v>
      </c>
      <c r="F29" s="50">
        <v>15</v>
      </c>
      <c r="G29" s="50">
        <v>50</v>
      </c>
      <c r="H29" s="60">
        <f t="shared" si="1"/>
        <v>233.33333333333334</v>
      </c>
    </row>
    <row r="30" spans="1:8" ht="18" customHeight="1">
      <c r="A30" s="22"/>
      <c r="B30" s="50"/>
      <c r="C30" s="50"/>
      <c r="D30" s="60"/>
      <c r="E30" s="22" t="s">
        <v>65</v>
      </c>
      <c r="F30" s="50">
        <v>411</v>
      </c>
      <c r="G30" s="50">
        <v>706</v>
      </c>
      <c r="H30" s="60">
        <f t="shared" si="1"/>
        <v>71.77615571776155</v>
      </c>
    </row>
    <row r="31" spans="1:8" ht="18" customHeight="1">
      <c r="A31" s="29"/>
      <c r="B31" s="53"/>
      <c r="C31" s="53"/>
      <c r="D31" s="61"/>
      <c r="E31" s="22" t="s">
        <v>66</v>
      </c>
      <c r="F31" s="50">
        <v>533</v>
      </c>
      <c r="G31" s="50">
        <v>1181</v>
      </c>
      <c r="H31" s="60">
        <f t="shared" si="1"/>
        <v>121.57598499061915</v>
      </c>
    </row>
    <row r="32" spans="1:8" ht="18" customHeight="1">
      <c r="A32" s="36"/>
      <c r="B32" s="50"/>
      <c r="C32" s="50"/>
      <c r="D32" s="60"/>
      <c r="E32" s="22" t="s">
        <v>122</v>
      </c>
      <c r="F32" s="50"/>
      <c r="G32" s="50"/>
      <c r="H32" s="60"/>
    </row>
    <row r="33" spans="1:8" ht="18" customHeight="1">
      <c r="A33" s="36"/>
      <c r="B33" s="50"/>
      <c r="C33" s="50"/>
      <c r="D33" s="60"/>
      <c r="E33" s="22"/>
      <c r="F33" s="50"/>
      <c r="G33" s="50"/>
      <c r="H33" s="60"/>
    </row>
    <row r="34" spans="1:8" ht="18" customHeight="1">
      <c r="A34" s="36"/>
      <c r="B34" s="50"/>
      <c r="C34" s="50"/>
      <c r="D34" s="60"/>
      <c r="E34" s="22"/>
      <c r="F34" s="50"/>
      <c r="G34" s="50"/>
      <c r="H34" s="60"/>
    </row>
    <row r="35" spans="1:8" s="7" customFormat="1" ht="18" customHeight="1">
      <c r="A35" s="29" t="s">
        <v>69</v>
      </c>
      <c r="B35" s="53">
        <f>SUM(B7:B32)</f>
        <v>5395</v>
      </c>
      <c r="C35" s="53">
        <f>SUM(C7:C32)</f>
        <v>8708</v>
      </c>
      <c r="D35" s="61">
        <f aca="true" t="shared" si="2" ref="D35:D41">SUM(C35/B35-1)*100</f>
        <v>61.408711770157545</v>
      </c>
      <c r="E35" s="29" t="s">
        <v>70</v>
      </c>
      <c r="F35" s="53">
        <f>SUM(F7:F32)</f>
        <v>18797</v>
      </c>
      <c r="G35" s="53">
        <f>SUM(G7:G32)</f>
        <v>29680</v>
      </c>
      <c r="H35" s="61">
        <f>SUM(G35/F35-1)*100</f>
        <v>57.89753684098527</v>
      </c>
    </row>
    <row r="36" spans="1:8" s="7" customFormat="1" ht="18" customHeight="1">
      <c r="A36" s="36" t="s">
        <v>71</v>
      </c>
      <c r="B36" s="50">
        <v>12730</v>
      </c>
      <c r="C36" s="50">
        <v>21257</v>
      </c>
      <c r="D36" s="59">
        <f t="shared" si="2"/>
        <v>66.9835035349568</v>
      </c>
      <c r="E36" s="36" t="s">
        <v>123</v>
      </c>
      <c r="F36" s="50">
        <v>1955</v>
      </c>
      <c r="G36" s="50">
        <v>3333</v>
      </c>
      <c r="H36" s="60">
        <f>SUM(G36/F36-1)*100</f>
        <v>70.48593350383632</v>
      </c>
    </row>
    <row r="37" spans="1:8" s="7" customFormat="1" ht="18" customHeight="1">
      <c r="A37" s="38" t="s">
        <v>73</v>
      </c>
      <c r="B37" s="50">
        <v>4379</v>
      </c>
      <c r="C37" s="50">
        <v>5811</v>
      </c>
      <c r="D37" s="60">
        <f t="shared" si="2"/>
        <v>32.70153002968714</v>
      </c>
      <c r="E37" s="36" t="s">
        <v>72</v>
      </c>
      <c r="F37" s="27">
        <v>528</v>
      </c>
      <c r="G37" s="27">
        <v>1548</v>
      </c>
      <c r="H37" s="60">
        <f>SUM(G37/F37-1)*100</f>
        <v>193.18181818181816</v>
      </c>
    </row>
    <row r="38" spans="1:8" s="7" customFormat="1" ht="18" customHeight="1">
      <c r="A38" s="36" t="s">
        <v>124</v>
      </c>
      <c r="B38" s="50">
        <v>2139</v>
      </c>
      <c r="C38" s="50">
        <v>2012</v>
      </c>
      <c r="D38" s="60">
        <f t="shared" si="2"/>
        <v>-5.93735390369331</v>
      </c>
      <c r="E38" s="29"/>
      <c r="F38" s="53"/>
      <c r="G38" s="53"/>
      <c r="H38" s="61"/>
    </row>
    <row r="39" spans="1:8" s="7" customFormat="1" ht="18" customHeight="1">
      <c r="A39" s="36" t="s">
        <v>77</v>
      </c>
      <c r="B39" s="50">
        <v>708</v>
      </c>
      <c r="C39" s="50">
        <v>1074</v>
      </c>
      <c r="D39" s="60">
        <f t="shared" si="2"/>
        <v>51.69491525423729</v>
      </c>
      <c r="E39" s="62"/>
      <c r="F39" s="62"/>
      <c r="G39" s="62"/>
      <c r="H39" s="62"/>
    </row>
    <row r="40" spans="1:8" ht="18" customHeight="1">
      <c r="A40" s="36" t="s">
        <v>78</v>
      </c>
      <c r="B40" s="50">
        <v>1382</v>
      </c>
      <c r="C40" s="50">
        <v>1210</v>
      </c>
      <c r="D40" s="60">
        <f t="shared" si="2"/>
        <v>-12.445730824891466</v>
      </c>
      <c r="E40" s="63"/>
      <c r="F40" s="64"/>
      <c r="G40" s="64"/>
      <c r="H40" s="63"/>
    </row>
    <row r="41" spans="1:8" ht="18" customHeight="1">
      <c r="A41" s="29" t="s">
        <v>79</v>
      </c>
      <c r="B41" s="53">
        <f>SUM(B35:B36,B38:B40)</f>
        <v>22354</v>
      </c>
      <c r="C41" s="53">
        <f>SUM(C35:C36,C38:C40)</f>
        <v>34261</v>
      </c>
      <c r="D41" s="61">
        <f t="shared" si="2"/>
        <v>53.265634785720685</v>
      </c>
      <c r="E41" s="29" t="s">
        <v>80</v>
      </c>
      <c r="F41" s="53">
        <f>SUM(F35:F38)</f>
        <v>21280</v>
      </c>
      <c r="G41" s="53">
        <f>SUM(G35:G38)</f>
        <v>34561</v>
      </c>
      <c r="H41" s="61">
        <f>SUM(G41/F41-1)*100</f>
        <v>62.41071428571428</v>
      </c>
    </row>
    <row r="42" spans="1:8" ht="14.25">
      <c r="A42" s="56"/>
      <c r="B42" s="57"/>
      <c r="C42" s="57"/>
      <c r="D42" s="56"/>
      <c r="E42" s="56"/>
      <c r="F42" s="57"/>
      <c r="G42" s="57"/>
      <c r="H42" s="56"/>
    </row>
    <row r="47" ht="14.25">
      <c r="G47" s="15"/>
    </row>
  </sheetData>
  <mergeCells count="10">
    <mergeCell ref="A1:H1"/>
    <mergeCell ref="G3:H3"/>
    <mergeCell ref="A4:D4"/>
    <mergeCell ref="E4:H4"/>
    <mergeCell ref="F5:F6"/>
    <mergeCell ref="G5:H5"/>
    <mergeCell ref="A5:A6"/>
    <mergeCell ref="B5:B6"/>
    <mergeCell ref="C5:D5"/>
    <mergeCell ref="E5:E6"/>
  </mergeCells>
  <printOptions horizontalCentered="1" verticalCentered="1"/>
  <pageMargins left="0.7480314960629921" right="0.35433070866141736" top="0.4330708661417323" bottom="0.15748031496062992" header="0.31496062992125984" footer="0.1574803149606299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Zeros="0" workbookViewId="0" topLeftCell="A2">
      <selection activeCell="C10" sqref="C10"/>
    </sheetView>
  </sheetViews>
  <sheetFormatPr defaultColWidth="9.00390625" defaultRowHeight="14.25"/>
  <cols>
    <col min="1" max="1" width="24.375" style="6" customWidth="1"/>
    <col min="2" max="2" width="8.25390625" style="14" customWidth="1"/>
    <col min="3" max="3" width="6.375" style="14" customWidth="1"/>
    <col min="4" max="4" width="7.375" style="8" customWidth="1"/>
    <col min="5" max="5" width="26.875" style="6" customWidth="1"/>
    <col min="6" max="6" width="8.375" style="14" customWidth="1"/>
    <col min="7" max="7" width="6.50390625" style="14" customWidth="1"/>
    <col min="8" max="8" width="7.25390625" style="6" customWidth="1"/>
    <col min="9" max="16384" width="27.25390625" style="6" customWidth="1"/>
  </cols>
  <sheetData>
    <row r="1" spans="1:8" s="5" customFormat="1" ht="36" customHeight="1">
      <c r="A1" s="72" t="s">
        <v>4</v>
      </c>
      <c r="B1" s="72"/>
      <c r="C1" s="72"/>
      <c r="D1" s="72"/>
      <c r="E1" s="72"/>
      <c r="F1" s="72"/>
      <c r="G1" s="72"/>
      <c r="H1" s="72"/>
    </row>
    <row r="2" spans="1:8" s="5" customFormat="1" ht="18.75" customHeight="1">
      <c r="A2" s="17"/>
      <c r="B2" s="17"/>
      <c r="C2" s="17"/>
      <c r="D2" s="17"/>
      <c r="E2" s="17"/>
      <c r="F2" s="17"/>
      <c r="G2" s="17"/>
      <c r="H2" s="17"/>
    </row>
    <row r="3" spans="1:8" ht="22.5" customHeight="1">
      <c r="A3" s="56" t="s">
        <v>125</v>
      </c>
      <c r="B3" s="57"/>
      <c r="C3" s="57"/>
      <c r="D3" s="65"/>
      <c r="E3" s="56"/>
      <c r="F3" s="57"/>
      <c r="G3" s="73" t="s">
        <v>126</v>
      </c>
      <c r="H3" s="73"/>
    </row>
    <row r="4" spans="1:8" ht="25.5" customHeight="1">
      <c r="A4" s="69" t="s">
        <v>127</v>
      </c>
      <c r="B4" s="69"/>
      <c r="C4" s="69"/>
      <c r="D4" s="69"/>
      <c r="E4" s="69" t="s">
        <v>128</v>
      </c>
      <c r="F4" s="69"/>
      <c r="G4" s="69"/>
      <c r="H4" s="69"/>
    </row>
    <row r="5" spans="1:8" ht="25.5" customHeight="1">
      <c r="A5" s="69" t="s">
        <v>10</v>
      </c>
      <c r="B5" s="41" t="s">
        <v>129</v>
      </c>
      <c r="C5" s="70" t="s">
        <v>13</v>
      </c>
      <c r="D5" s="70"/>
      <c r="E5" s="69" t="s">
        <v>10</v>
      </c>
      <c r="F5" s="41" t="s">
        <v>129</v>
      </c>
      <c r="G5" s="70" t="s">
        <v>13</v>
      </c>
      <c r="H5" s="70"/>
    </row>
    <row r="6" spans="1:8" ht="34.5" customHeight="1">
      <c r="A6" s="69"/>
      <c r="B6" s="41"/>
      <c r="C6" s="58" t="s">
        <v>19</v>
      </c>
      <c r="D6" s="66" t="s">
        <v>17</v>
      </c>
      <c r="E6" s="69"/>
      <c r="F6" s="41"/>
      <c r="G6" s="58" t="s">
        <v>19</v>
      </c>
      <c r="H6" s="66" t="s">
        <v>17</v>
      </c>
    </row>
    <row r="7" spans="1:8" ht="19.5" customHeight="1">
      <c r="A7" s="22" t="s">
        <v>130</v>
      </c>
      <c r="B7" s="50">
        <v>4321</v>
      </c>
      <c r="C7" s="50">
        <v>5527</v>
      </c>
      <c r="D7" s="25">
        <f>SUM(C7/B7-1)*100</f>
        <v>27.910205970840085</v>
      </c>
      <c r="E7" s="22" t="s">
        <v>131</v>
      </c>
      <c r="F7" s="50"/>
      <c r="G7" s="50">
        <v>1255</v>
      </c>
      <c r="H7" s="60"/>
    </row>
    <row r="8" spans="1:8" ht="19.5" customHeight="1">
      <c r="A8" s="22" t="s">
        <v>23</v>
      </c>
      <c r="B8" s="50">
        <v>654</v>
      </c>
      <c r="C8" s="50">
        <v>1969</v>
      </c>
      <c r="D8" s="25">
        <f>SUM(C8/B8-1)*100</f>
        <v>201.0703363914373</v>
      </c>
      <c r="E8" s="22" t="s">
        <v>24</v>
      </c>
      <c r="F8" s="50">
        <v>1800</v>
      </c>
      <c r="G8" s="50">
        <v>1300</v>
      </c>
      <c r="H8" s="60">
        <f>SUM(G8/F8-1)*100</f>
        <v>-27.77777777777778</v>
      </c>
    </row>
    <row r="9" spans="1:8" ht="19.5" customHeight="1">
      <c r="A9" s="22" t="s">
        <v>25</v>
      </c>
      <c r="B9" s="50">
        <v>51</v>
      </c>
      <c r="C9" s="50">
        <v>63</v>
      </c>
      <c r="D9" s="25">
        <f>SUM(C9/B9-1)*100</f>
        <v>23.529411764705888</v>
      </c>
      <c r="E9" s="22" t="s">
        <v>26</v>
      </c>
      <c r="F9" s="50"/>
      <c r="G9" s="50">
        <v>30</v>
      </c>
      <c r="H9" s="60"/>
    </row>
    <row r="10" spans="1:8" ht="19.5" customHeight="1">
      <c r="A10" s="22" t="s">
        <v>27</v>
      </c>
      <c r="B10" s="50">
        <v>157</v>
      </c>
      <c r="C10" s="50">
        <v>125</v>
      </c>
      <c r="D10" s="25">
        <f>SUM(C10/B10-1)*100</f>
        <v>-20.382165605095537</v>
      </c>
      <c r="E10" s="22" t="s">
        <v>28</v>
      </c>
      <c r="F10" s="50">
        <v>546</v>
      </c>
      <c r="G10" s="50">
        <v>590</v>
      </c>
      <c r="H10" s="60">
        <f>SUM(G10/F10-1)*100</f>
        <v>8.058608058608051</v>
      </c>
    </row>
    <row r="11" spans="1:8" ht="19.5" customHeight="1">
      <c r="A11" s="22" t="s">
        <v>29</v>
      </c>
      <c r="B11" s="50">
        <v>418</v>
      </c>
      <c r="C11" s="50">
        <v>569</v>
      </c>
      <c r="D11" s="25">
        <f>SUM(C11/B11-1)*100</f>
        <v>36.1244019138756</v>
      </c>
      <c r="E11" s="22" t="s">
        <v>30</v>
      </c>
      <c r="F11" s="50">
        <v>66</v>
      </c>
      <c r="G11" s="50">
        <v>125</v>
      </c>
      <c r="H11" s="60">
        <f>SUM(G11/F11-1)*100</f>
        <v>89.3939393939394</v>
      </c>
    </row>
    <row r="12" spans="1:8" ht="19.5" customHeight="1">
      <c r="A12" s="22" t="s">
        <v>31</v>
      </c>
      <c r="B12" s="50"/>
      <c r="C12" s="50">
        <v>20</v>
      </c>
      <c r="D12" s="25"/>
      <c r="E12" s="22" t="s">
        <v>32</v>
      </c>
      <c r="F12" s="50">
        <v>156</v>
      </c>
      <c r="G12" s="50">
        <v>167</v>
      </c>
      <c r="H12" s="60">
        <f>SUM(G12/F12-1)*100</f>
        <v>7.051282051282048</v>
      </c>
    </row>
    <row r="13" spans="1:8" ht="19.5" customHeight="1">
      <c r="A13" s="22" t="s">
        <v>33</v>
      </c>
      <c r="B13" s="50">
        <v>800</v>
      </c>
      <c r="C13" s="50">
        <v>1355</v>
      </c>
      <c r="D13" s="25">
        <f aca="true" t="shared" si="0" ref="D13:D20">SUM(C13/B13-1)*100</f>
        <v>69.37500000000001</v>
      </c>
      <c r="E13" s="22" t="s">
        <v>34</v>
      </c>
      <c r="F13" s="50"/>
      <c r="G13" s="50"/>
      <c r="H13" s="60"/>
    </row>
    <row r="14" spans="1:8" ht="19.5" customHeight="1">
      <c r="A14" s="22" t="s">
        <v>35</v>
      </c>
      <c r="B14" s="50">
        <v>230</v>
      </c>
      <c r="C14" s="50">
        <v>280</v>
      </c>
      <c r="D14" s="25">
        <f t="shared" si="0"/>
        <v>21.739130434782616</v>
      </c>
      <c r="E14" s="22" t="s">
        <v>36</v>
      </c>
      <c r="F14" s="50">
        <v>22</v>
      </c>
      <c r="G14" s="50">
        <v>17</v>
      </c>
      <c r="H14" s="60">
        <f aca="true" t="shared" si="1" ref="H14:H28">SUM(G14/F14-1)*100</f>
        <v>-22.72727272727273</v>
      </c>
    </row>
    <row r="15" spans="1:8" ht="19.5" customHeight="1">
      <c r="A15" s="22" t="s">
        <v>37</v>
      </c>
      <c r="B15" s="50">
        <v>90</v>
      </c>
      <c r="C15" s="50">
        <v>180</v>
      </c>
      <c r="D15" s="24">
        <f t="shared" si="0"/>
        <v>100</v>
      </c>
      <c r="E15" s="22" t="s">
        <v>38</v>
      </c>
      <c r="F15" s="50">
        <v>364</v>
      </c>
      <c r="G15" s="50">
        <v>398</v>
      </c>
      <c r="H15" s="60">
        <f t="shared" si="1"/>
        <v>9.340659340659329</v>
      </c>
    </row>
    <row r="16" spans="1:8" ht="19.5" customHeight="1">
      <c r="A16" s="22" t="s">
        <v>39</v>
      </c>
      <c r="B16" s="50">
        <v>200</v>
      </c>
      <c r="C16" s="50">
        <v>250</v>
      </c>
      <c r="D16" s="24">
        <f t="shared" si="0"/>
        <v>25</v>
      </c>
      <c r="E16" s="22" t="s">
        <v>40</v>
      </c>
      <c r="F16" s="50">
        <v>6760</v>
      </c>
      <c r="G16" s="50">
        <v>7356</v>
      </c>
      <c r="H16" s="60">
        <f t="shared" si="1"/>
        <v>8.816568047337281</v>
      </c>
    </row>
    <row r="17" spans="1:8" ht="19.5" customHeight="1">
      <c r="A17" s="22" t="s">
        <v>132</v>
      </c>
      <c r="B17" s="50">
        <v>172</v>
      </c>
      <c r="C17" s="50">
        <v>202</v>
      </c>
      <c r="D17" s="25">
        <f t="shared" si="0"/>
        <v>17.44186046511629</v>
      </c>
      <c r="E17" s="22" t="s">
        <v>42</v>
      </c>
      <c r="F17" s="50">
        <v>21</v>
      </c>
      <c r="G17" s="50">
        <v>23</v>
      </c>
      <c r="H17" s="60">
        <f t="shared" si="1"/>
        <v>9.523809523809534</v>
      </c>
    </row>
    <row r="18" spans="1:8" ht="19.5" customHeight="1">
      <c r="A18" s="22" t="s">
        <v>133</v>
      </c>
      <c r="B18" s="50">
        <v>600</v>
      </c>
      <c r="C18" s="50">
        <v>854</v>
      </c>
      <c r="D18" s="25">
        <f t="shared" si="0"/>
        <v>42.333333333333336</v>
      </c>
      <c r="E18" s="22" t="s">
        <v>44</v>
      </c>
      <c r="F18" s="50">
        <v>2704</v>
      </c>
      <c r="G18" s="50">
        <v>2555</v>
      </c>
      <c r="H18" s="60">
        <f t="shared" si="1"/>
        <v>-5.510355029585801</v>
      </c>
    </row>
    <row r="19" spans="1:8" ht="19.5" customHeight="1">
      <c r="A19" s="22" t="s">
        <v>134</v>
      </c>
      <c r="B19" s="50">
        <v>8</v>
      </c>
      <c r="C19" s="50">
        <v>97</v>
      </c>
      <c r="D19" s="25">
        <f t="shared" si="0"/>
        <v>1112.5</v>
      </c>
      <c r="E19" s="22" t="s">
        <v>46</v>
      </c>
      <c r="F19" s="50">
        <v>400</v>
      </c>
      <c r="G19" s="50">
        <v>360</v>
      </c>
      <c r="H19" s="59">
        <f t="shared" si="1"/>
        <v>-9.999999999999998</v>
      </c>
    </row>
    <row r="20" spans="1:8" ht="19.5" customHeight="1">
      <c r="A20" s="22" t="s">
        <v>135</v>
      </c>
      <c r="B20" s="50">
        <v>151</v>
      </c>
      <c r="C20" s="50">
        <v>151</v>
      </c>
      <c r="D20" s="25">
        <f t="shared" si="0"/>
        <v>0</v>
      </c>
      <c r="E20" s="22" t="s">
        <v>48</v>
      </c>
      <c r="F20" s="50">
        <v>185</v>
      </c>
      <c r="G20" s="50">
        <v>206</v>
      </c>
      <c r="H20" s="60">
        <f t="shared" si="1"/>
        <v>11.351351351351347</v>
      </c>
    </row>
    <row r="21" spans="1:8" ht="19.5" customHeight="1">
      <c r="A21" s="22" t="s">
        <v>136</v>
      </c>
      <c r="B21" s="50"/>
      <c r="C21" s="50">
        <v>39</v>
      </c>
      <c r="D21" s="25"/>
      <c r="E21" s="22" t="s">
        <v>50</v>
      </c>
      <c r="F21" s="50">
        <v>3528</v>
      </c>
      <c r="G21" s="50">
        <v>4101</v>
      </c>
      <c r="H21" s="60">
        <f t="shared" si="1"/>
        <v>16.24149659863945</v>
      </c>
    </row>
    <row r="22" spans="1:8" ht="19.5" customHeight="1">
      <c r="A22" s="22" t="s">
        <v>51</v>
      </c>
      <c r="B22" s="50"/>
      <c r="C22" s="50">
        <v>53</v>
      </c>
      <c r="D22" s="25"/>
      <c r="E22" s="22" t="s">
        <v>52</v>
      </c>
      <c r="F22" s="50">
        <v>243</v>
      </c>
      <c r="G22" s="50">
        <v>131</v>
      </c>
      <c r="H22" s="60">
        <f t="shared" si="1"/>
        <v>-46.09053497942387</v>
      </c>
    </row>
    <row r="23" spans="1:8" ht="19.5" customHeight="1">
      <c r="A23" s="22" t="s">
        <v>137</v>
      </c>
      <c r="B23" s="50"/>
      <c r="C23" s="50">
        <v>274</v>
      </c>
      <c r="D23" s="25"/>
      <c r="E23" s="22" t="s">
        <v>54</v>
      </c>
      <c r="F23" s="50">
        <v>19</v>
      </c>
      <c r="G23" s="50">
        <v>6</v>
      </c>
      <c r="H23" s="60">
        <f t="shared" si="1"/>
        <v>-68.42105263157895</v>
      </c>
    </row>
    <row r="24" spans="1:8" ht="19.5" customHeight="1">
      <c r="A24" s="22"/>
      <c r="B24" s="50"/>
      <c r="C24" s="50"/>
      <c r="D24" s="25"/>
      <c r="E24" s="22" t="s">
        <v>56</v>
      </c>
      <c r="F24" s="50">
        <v>1687</v>
      </c>
      <c r="G24" s="50">
        <v>2409</v>
      </c>
      <c r="H24" s="60">
        <f t="shared" si="1"/>
        <v>42.79786603438056</v>
      </c>
    </row>
    <row r="25" spans="1:8" ht="19.5" customHeight="1">
      <c r="A25" s="22"/>
      <c r="B25" s="50"/>
      <c r="C25" s="50"/>
      <c r="D25" s="25"/>
      <c r="E25" s="22" t="s">
        <v>58</v>
      </c>
      <c r="F25" s="50">
        <v>30</v>
      </c>
      <c r="G25" s="50">
        <v>31</v>
      </c>
      <c r="H25" s="60">
        <f t="shared" si="1"/>
        <v>3.3333333333333437</v>
      </c>
    </row>
    <row r="26" spans="1:8" ht="19.5" customHeight="1">
      <c r="A26" s="22"/>
      <c r="B26" s="50"/>
      <c r="C26" s="50"/>
      <c r="D26" s="25"/>
      <c r="E26" s="22" t="s">
        <v>60</v>
      </c>
      <c r="F26" s="50">
        <v>1205</v>
      </c>
      <c r="G26" s="50">
        <v>1264</v>
      </c>
      <c r="H26" s="60">
        <f t="shared" si="1"/>
        <v>4.89626556016598</v>
      </c>
    </row>
    <row r="27" spans="1:8" ht="19.5" customHeight="1">
      <c r="A27" s="22"/>
      <c r="B27" s="50"/>
      <c r="C27" s="50"/>
      <c r="D27" s="25"/>
      <c r="E27" s="22" t="s">
        <v>62</v>
      </c>
      <c r="F27" s="50">
        <v>180</v>
      </c>
      <c r="G27" s="50">
        <v>206</v>
      </c>
      <c r="H27" s="60">
        <f t="shared" si="1"/>
        <v>14.444444444444438</v>
      </c>
    </row>
    <row r="28" spans="1:8" ht="19.5" customHeight="1">
      <c r="A28" s="22"/>
      <c r="B28" s="50"/>
      <c r="C28" s="50"/>
      <c r="D28" s="25"/>
      <c r="E28" s="22" t="s">
        <v>63</v>
      </c>
      <c r="F28" s="50">
        <v>120</v>
      </c>
      <c r="G28" s="50">
        <v>187</v>
      </c>
      <c r="H28" s="60">
        <f t="shared" si="1"/>
        <v>55.833333333333336</v>
      </c>
    </row>
    <row r="29" spans="1:8" ht="19.5" customHeight="1">
      <c r="A29" s="22"/>
      <c r="B29" s="50"/>
      <c r="C29" s="50"/>
      <c r="D29" s="25"/>
      <c r="E29" s="22" t="s">
        <v>64</v>
      </c>
      <c r="F29" s="50">
        <v>15</v>
      </c>
      <c r="G29" s="50">
        <v>20</v>
      </c>
      <c r="H29" s="60">
        <f>SUM(G29/F29-1)*100</f>
        <v>33.33333333333333</v>
      </c>
    </row>
    <row r="30" spans="1:8" ht="19.5" customHeight="1">
      <c r="A30" s="22"/>
      <c r="B30" s="50"/>
      <c r="C30" s="50"/>
      <c r="D30" s="25"/>
      <c r="E30" s="22" t="s">
        <v>65</v>
      </c>
      <c r="F30" s="50">
        <v>650</v>
      </c>
      <c r="G30" s="50">
        <v>854</v>
      </c>
      <c r="H30" s="60">
        <f>SUM(G30/F30-1)*100</f>
        <v>31.384615384615387</v>
      </c>
    </row>
    <row r="31" spans="1:8" ht="19.5" customHeight="1">
      <c r="A31" s="22"/>
      <c r="B31" s="50"/>
      <c r="C31" s="50"/>
      <c r="D31" s="25"/>
      <c r="E31" s="22" t="s">
        <v>66</v>
      </c>
      <c r="F31" s="50">
        <v>439</v>
      </c>
      <c r="G31" s="50">
        <v>796</v>
      </c>
      <c r="H31" s="60">
        <f>SUM(G31/F31-1)*100</f>
        <v>81.32118451025056</v>
      </c>
    </row>
    <row r="32" spans="1:8" ht="19.5" customHeight="1">
      <c r="A32" s="22"/>
      <c r="B32" s="50"/>
      <c r="C32" s="50"/>
      <c r="D32" s="25"/>
      <c r="E32" s="22" t="s">
        <v>67</v>
      </c>
      <c r="F32" s="50"/>
      <c r="G32" s="50">
        <v>213</v>
      </c>
      <c r="H32" s="60"/>
    </row>
    <row r="33" spans="1:8" ht="19.5" customHeight="1">
      <c r="A33" s="22"/>
      <c r="B33" s="50"/>
      <c r="C33" s="50"/>
      <c r="D33" s="25"/>
      <c r="E33" s="22" t="s">
        <v>68</v>
      </c>
      <c r="F33" s="50">
        <v>105</v>
      </c>
      <c r="G33" s="50">
        <v>161</v>
      </c>
      <c r="H33" s="60">
        <f>SUM(G33/F33-1)*100</f>
        <v>53.33333333333334</v>
      </c>
    </row>
    <row r="34" spans="1:8" s="7" customFormat="1" ht="19.5" customHeight="1">
      <c r="A34" s="29" t="s">
        <v>69</v>
      </c>
      <c r="B34" s="53">
        <f>SUM(B5:B33)</f>
        <v>7852</v>
      </c>
      <c r="C34" s="53">
        <f>SUM(C5:C33)</f>
        <v>12008</v>
      </c>
      <c r="D34" s="32">
        <f aca="true" t="shared" si="2" ref="D34:D40">SUM(C34/B34-1)*100</f>
        <v>52.929190015282735</v>
      </c>
      <c r="E34" s="29" t="s">
        <v>70</v>
      </c>
      <c r="F34" s="53">
        <f>SUM(F5:F33)</f>
        <v>21245</v>
      </c>
      <c r="G34" s="53">
        <f>SUM(G5:G33)</f>
        <v>24761</v>
      </c>
      <c r="H34" s="61">
        <f>SUM(G34/F34-1)*100</f>
        <v>16.5497764179807</v>
      </c>
    </row>
    <row r="35" spans="1:8" ht="19.5" customHeight="1">
      <c r="A35" s="36" t="s">
        <v>71</v>
      </c>
      <c r="B35" s="50">
        <v>12578</v>
      </c>
      <c r="C35" s="50">
        <v>14404</v>
      </c>
      <c r="D35" s="25">
        <f t="shared" si="2"/>
        <v>14.517411353156294</v>
      </c>
      <c r="E35" s="36" t="s">
        <v>72</v>
      </c>
      <c r="F35" s="50">
        <f>SUM(F36:F37)</f>
        <v>862</v>
      </c>
      <c r="G35" s="50">
        <f>SUM(G36:G37)</f>
        <v>462</v>
      </c>
      <c r="H35" s="60">
        <f>SUM(G35/F35-1)*100</f>
        <v>-46.403712296983755</v>
      </c>
    </row>
    <row r="36" spans="1:8" s="7" customFormat="1" ht="19.5" customHeight="1">
      <c r="A36" s="38" t="s">
        <v>73</v>
      </c>
      <c r="B36" s="50">
        <v>5688</v>
      </c>
      <c r="C36" s="50">
        <v>6155</v>
      </c>
      <c r="D36" s="25">
        <f t="shared" si="2"/>
        <v>8.210267229254576</v>
      </c>
      <c r="E36" s="38" t="s">
        <v>74</v>
      </c>
      <c r="F36" s="27">
        <v>271</v>
      </c>
      <c r="G36" s="27">
        <v>153</v>
      </c>
      <c r="H36" s="60">
        <f>SUM(G36/F36-1)*100</f>
        <v>-43.542435424354245</v>
      </c>
    </row>
    <row r="37" spans="1:8" ht="19.5" customHeight="1">
      <c r="A37" s="36" t="s">
        <v>77</v>
      </c>
      <c r="B37" s="50">
        <v>503</v>
      </c>
      <c r="C37" s="27">
        <v>-300</v>
      </c>
      <c r="D37" s="25">
        <f t="shared" si="2"/>
        <v>-159.64214711729622</v>
      </c>
      <c r="E37" s="38" t="s">
        <v>76</v>
      </c>
      <c r="F37" s="50">
        <v>591</v>
      </c>
      <c r="G37" s="50">
        <v>309</v>
      </c>
      <c r="H37" s="60">
        <f>SUM(G37/F37-1)*100</f>
        <v>-47.71573604060914</v>
      </c>
    </row>
    <row r="38" spans="1:8" ht="19.5" customHeight="1">
      <c r="A38" s="36" t="s">
        <v>78</v>
      </c>
      <c r="B38" s="50">
        <v>1174</v>
      </c>
      <c r="C38" s="50">
        <v>925</v>
      </c>
      <c r="D38" s="25">
        <f t="shared" si="2"/>
        <v>-21.20954003407155</v>
      </c>
      <c r="E38" s="29"/>
      <c r="F38" s="53"/>
      <c r="G38" s="53"/>
      <c r="H38" s="61"/>
    </row>
    <row r="39" spans="1:8" ht="19.5" customHeight="1">
      <c r="A39" s="36" t="s">
        <v>138</v>
      </c>
      <c r="B39" s="27"/>
      <c r="C39" s="27">
        <v>-1814</v>
      </c>
      <c r="D39" s="25"/>
      <c r="E39" s="38"/>
      <c r="F39" s="50"/>
      <c r="G39" s="50"/>
      <c r="H39" s="60"/>
    </row>
    <row r="40" spans="1:8" s="7" customFormat="1" ht="19.5" customHeight="1">
      <c r="A40" s="29" t="s">
        <v>79</v>
      </c>
      <c r="B40" s="53">
        <f>SUM(B34:B35,B37:B39)</f>
        <v>22107</v>
      </c>
      <c r="C40" s="53">
        <f>SUM(C34:C35,C37:C39)</f>
        <v>25223</v>
      </c>
      <c r="D40" s="32">
        <f t="shared" si="2"/>
        <v>14.095083005382914</v>
      </c>
      <c r="E40" s="29" t="s">
        <v>80</v>
      </c>
      <c r="F40" s="53">
        <f>SUM(F34:F35)</f>
        <v>22107</v>
      </c>
      <c r="G40" s="53">
        <f>SUM(G34:G35)</f>
        <v>25223</v>
      </c>
      <c r="H40" s="61">
        <f>SUM(G40/F40-1)*100</f>
        <v>14.095083005382914</v>
      </c>
    </row>
  </sheetData>
  <mergeCells count="10">
    <mergeCell ref="F5:F6"/>
    <mergeCell ref="G5:H5"/>
    <mergeCell ref="A5:A6"/>
    <mergeCell ref="B5:B6"/>
    <mergeCell ref="C5:D5"/>
    <mergeCell ref="E5:E6"/>
    <mergeCell ref="A1:H1"/>
    <mergeCell ref="G3:H3"/>
    <mergeCell ref="A4:D4"/>
    <mergeCell ref="E4:H4"/>
  </mergeCells>
  <printOptions horizontalCentered="1" verticalCentered="1"/>
  <pageMargins left="0.6692913385826772" right="0.3937007874015748" top="0.4724409448818898" bottom="0.35433070866141736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 topLeftCell="A1">
      <selection activeCell="G6" sqref="G6"/>
    </sheetView>
  </sheetViews>
  <sheetFormatPr defaultColWidth="9.00390625" defaultRowHeight="14.25"/>
  <cols>
    <col min="1" max="1" width="23.25390625" style="6" customWidth="1"/>
    <col min="2" max="2" width="6.375" style="14" customWidth="1"/>
    <col min="3" max="3" width="6.50390625" style="14" customWidth="1"/>
    <col min="4" max="4" width="8.25390625" style="6" customWidth="1"/>
    <col min="5" max="5" width="23.125" style="6" customWidth="1"/>
    <col min="6" max="6" width="7.375" style="14" customWidth="1"/>
    <col min="7" max="7" width="7.25390625" style="14" customWidth="1"/>
    <col min="8" max="8" width="8.375" style="6" customWidth="1"/>
    <col min="9" max="16384" width="27.25390625" style="6" customWidth="1"/>
  </cols>
  <sheetData>
    <row r="1" spans="1:8" s="5" customFormat="1" ht="42" customHeight="1">
      <c r="A1" s="72" t="s">
        <v>5</v>
      </c>
      <c r="B1" s="72"/>
      <c r="C1" s="72"/>
      <c r="D1" s="72"/>
      <c r="E1" s="72"/>
      <c r="F1" s="72"/>
      <c r="G1" s="72"/>
      <c r="H1" s="72"/>
    </row>
    <row r="2" spans="1:8" s="5" customFormat="1" ht="18.75" customHeight="1">
      <c r="A2" s="17"/>
      <c r="B2" s="17"/>
      <c r="C2" s="17"/>
      <c r="D2" s="17"/>
      <c r="E2" s="17"/>
      <c r="F2" s="17"/>
      <c r="G2" s="17"/>
      <c r="H2" s="17"/>
    </row>
    <row r="3" spans="1:8" ht="25.5" customHeight="1">
      <c r="A3" s="56" t="s">
        <v>139</v>
      </c>
      <c r="B3" s="57"/>
      <c r="C3" s="57"/>
      <c r="D3" s="56"/>
      <c r="E3" s="56"/>
      <c r="F3" s="57"/>
      <c r="G3" s="73" t="s">
        <v>140</v>
      </c>
      <c r="H3" s="73"/>
    </row>
    <row r="4" spans="1:8" ht="25.5" customHeight="1">
      <c r="A4" s="69" t="s">
        <v>141</v>
      </c>
      <c r="B4" s="69"/>
      <c r="C4" s="69"/>
      <c r="D4" s="69"/>
      <c r="E4" s="69" t="s">
        <v>142</v>
      </c>
      <c r="F4" s="69"/>
      <c r="G4" s="69"/>
      <c r="H4" s="69"/>
    </row>
    <row r="5" spans="1:8" s="2" customFormat="1" ht="50.25" customHeight="1">
      <c r="A5" s="21" t="s">
        <v>10</v>
      </c>
      <c r="B5" s="47" t="s">
        <v>84</v>
      </c>
      <c r="C5" s="47" t="s">
        <v>85</v>
      </c>
      <c r="D5" s="21" t="s">
        <v>86</v>
      </c>
      <c r="E5" s="21" t="s">
        <v>10</v>
      </c>
      <c r="F5" s="47" t="s">
        <v>84</v>
      </c>
      <c r="G5" s="47" t="s">
        <v>85</v>
      </c>
      <c r="H5" s="21" t="s">
        <v>86</v>
      </c>
    </row>
    <row r="6" spans="1:8" s="1" customFormat="1" ht="28.5" customHeight="1">
      <c r="A6" s="49" t="s">
        <v>87</v>
      </c>
      <c r="B6" s="50"/>
      <c r="C6" s="50"/>
      <c r="D6" s="23"/>
      <c r="E6" s="49" t="s">
        <v>88</v>
      </c>
      <c r="F6" s="50"/>
      <c r="G6" s="50"/>
      <c r="H6" s="51"/>
    </row>
    <row r="7" spans="1:8" s="1" customFormat="1" ht="28.5" customHeight="1">
      <c r="A7" s="49" t="s">
        <v>89</v>
      </c>
      <c r="B7" s="50"/>
      <c r="C7" s="50"/>
      <c r="D7" s="23"/>
      <c r="E7" s="49" t="s">
        <v>90</v>
      </c>
      <c r="F7" s="50">
        <v>1</v>
      </c>
      <c r="G7" s="50"/>
      <c r="H7" s="59"/>
    </row>
    <row r="8" spans="1:8" s="1" customFormat="1" ht="28.5" customHeight="1">
      <c r="A8" s="49" t="s">
        <v>91</v>
      </c>
      <c r="B8" s="50"/>
      <c r="C8" s="50"/>
      <c r="D8" s="60"/>
      <c r="E8" s="49" t="s">
        <v>92</v>
      </c>
      <c r="F8" s="50">
        <v>60</v>
      </c>
      <c r="G8" s="50"/>
      <c r="H8" s="59">
        <f>SUM(G8/F8-1)*100</f>
        <v>-100</v>
      </c>
    </row>
    <row r="9" spans="1:8" s="1" customFormat="1" ht="28.5" customHeight="1">
      <c r="A9" s="49" t="s">
        <v>93</v>
      </c>
      <c r="B9" s="50"/>
      <c r="C9" s="50"/>
      <c r="D9" s="23"/>
      <c r="E9" s="49" t="s">
        <v>94</v>
      </c>
      <c r="F9" s="50">
        <v>41</v>
      </c>
      <c r="G9" s="50"/>
      <c r="H9" s="59">
        <f>SUM(G9/F9-1)*100</f>
        <v>-100</v>
      </c>
    </row>
    <row r="10" spans="1:8" s="1" customFormat="1" ht="28.5" customHeight="1">
      <c r="A10" s="49" t="s">
        <v>95</v>
      </c>
      <c r="B10" s="50">
        <v>821</v>
      </c>
      <c r="C10" s="50">
        <v>800</v>
      </c>
      <c r="D10" s="60">
        <f aca="true" t="shared" si="0" ref="D10:D17">SUM(C10/B10-1)*100</f>
        <v>-2.5578562728379994</v>
      </c>
      <c r="E10" s="49" t="s">
        <v>96</v>
      </c>
      <c r="F10" s="50"/>
      <c r="G10" s="50"/>
      <c r="H10" s="59"/>
    </row>
    <row r="11" spans="1:8" s="1" customFormat="1" ht="28.5" customHeight="1">
      <c r="A11" s="49" t="s">
        <v>97</v>
      </c>
      <c r="B11" s="50"/>
      <c r="C11" s="50"/>
      <c r="D11" s="23"/>
      <c r="E11" s="49" t="s">
        <v>98</v>
      </c>
      <c r="F11" s="50"/>
      <c r="G11" s="50"/>
      <c r="H11" s="51"/>
    </row>
    <row r="12" spans="1:8" s="1" customFormat="1" ht="28.5" customHeight="1">
      <c r="A12" s="49" t="s">
        <v>99</v>
      </c>
      <c r="B12" s="50"/>
      <c r="C12" s="50"/>
      <c r="D12" s="23"/>
      <c r="E12" s="49" t="s">
        <v>100</v>
      </c>
      <c r="F12" s="50"/>
      <c r="G12" s="50"/>
      <c r="H12" s="51"/>
    </row>
    <row r="13" spans="1:8" s="1" customFormat="1" ht="28.5" customHeight="1">
      <c r="A13" s="49" t="s">
        <v>101</v>
      </c>
      <c r="B13" s="50">
        <v>369</v>
      </c>
      <c r="C13" s="50">
        <v>297</v>
      </c>
      <c r="D13" s="60">
        <f t="shared" si="0"/>
        <v>-19.512195121951216</v>
      </c>
      <c r="E13" s="49" t="s">
        <v>102</v>
      </c>
      <c r="F13" s="50"/>
      <c r="G13" s="50">
        <v>172</v>
      </c>
      <c r="H13" s="37"/>
    </row>
    <row r="14" spans="1:8" s="4" customFormat="1" ht="28.5" customHeight="1">
      <c r="A14" s="29" t="s">
        <v>103</v>
      </c>
      <c r="B14" s="53">
        <f>SUM(B6:B13)</f>
        <v>1190</v>
      </c>
      <c r="C14" s="53">
        <f>SUM(C6:C13)</f>
        <v>1097</v>
      </c>
      <c r="D14" s="61">
        <f t="shared" si="0"/>
        <v>-7.815126050420174</v>
      </c>
      <c r="E14" s="29" t="s">
        <v>104</v>
      </c>
      <c r="F14" s="53">
        <f>SUM(F6:F13)</f>
        <v>102</v>
      </c>
      <c r="G14" s="53">
        <f>SUM(G6:G13)</f>
        <v>172</v>
      </c>
      <c r="H14" s="54">
        <f>SUM(G14/F14-1)*100</f>
        <v>68.62745098039215</v>
      </c>
    </row>
    <row r="15" spans="1:8" s="1" customFormat="1" ht="28.5" customHeight="1">
      <c r="A15" s="36" t="s">
        <v>71</v>
      </c>
      <c r="B15" s="50">
        <v>102</v>
      </c>
      <c r="C15" s="50"/>
      <c r="D15" s="59">
        <f t="shared" si="0"/>
        <v>-100</v>
      </c>
      <c r="E15" s="55" t="s">
        <v>105</v>
      </c>
      <c r="F15" s="50">
        <v>1210</v>
      </c>
      <c r="G15" s="50">
        <v>925</v>
      </c>
      <c r="H15" s="37">
        <f>SUM(G15/F15-1)*100</f>
        <v>-23.553719008264462</v>
      </c>
    </row>
    <row r="16" spans="1:8" s="1" customFormat="1" ht="28.5" customHeight="1">
      <c r="A16" s="36" t="s">
        <v>143</v>
      </c>
      <c r="B16" s="50">
        <v>20</v>
      </c>
      <c r="C16" s="50"/>
      <c r="D16" s="60"/>
      <c r="E16" s="55"/>
      <c r="F16" s="50"/>
      <c r="G16" s="50"/>
      <c r="H16" s="37"/>
    </row>
    <row r="17" spans="1:8" s="4" customFormat="1" ht="28.5" customHeight="1">
      <c r="A17" s="29" t="s">
        <v>107</v>
      </c>
      <c r="B17" s="53">
        <f>SUM(B14:B16)</f>
        <v>1312</v>
      </c>
      <c r="C17" s="53">
        <f>SUM(C14:C16)</f>
        <v>1097</v>
      </c>
      <c r="D17" s="61">
        <f t="shared" si="0"/>
        <v>-16.387195121951216</v>
      </c>
      <c r="E17" s="29" t="s">
        <v>108</v>
      </c>
      <c r="F17" s="53">
        <f>SUM(F14:F15)</f>
        <v>1312</v>
      </c>
      <c r="G17" s="53">
        <f>SUM(G14:G16)</f>
        <v>1097</v>
      </c>
      <c r="H17" s="54">
        <f>SUM(G17/F17-1)*100</f>
        <v>-16.387195121951216</v>
      </c>
    </row>
  </sheetData>
  <mergeCells count="4">
    <mergeCell ref="A1:H1"/>
    <mergeCell ref="G3:H3"/>
    <mergeCell ref="A4:D4"/>
    <mergeCell ref="E4:H4"/>
  </mergeCells>
  <printOptions horizontalCentered="1"/>
  <pageMargins left="0.8267716535433072" right="0.472440944881889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2005-09-20T00:14:05Z</cp:lastPrinted>
  <dcterms:created xsi:type="dcterms:W3CDTF">2003-02-10T08:26:25Z</dcterms:created>
  <dcterms:modified xsi:type="dcterms:W3CDTF">2005-09-20T00:14:39Z</dcterms:modified>
  <cp:category/>
  <cp:version/>
  <cp:contentType/>
  <cp:contentStatus/>
</cp:coreProperties>
</file>